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jay\Desktop\"/>
    </mc:Choice>
  </mc:AlternateContent>
  <xr:revisionPtr revIDLastSave="0" documentId="8_{132C8664-0070-421F-9726-DFCEA37A7ADE}" xr6:coauthVersionLast="45" xr6:coauthVersionMax="45" xr10:uidLastSave="{00000000-0000-0000-0000-000000000000}"/>
  <bookViews>
    <workbookView xWindow="-120" yWindow="-120" windowWidth="24240" windowHeight="13140" xr2:uid="{B14A6FC1-78DA-4D98-AEFD-13B4155CEB5F}"/>
  </bookViews>
  <sheets>
    <sheet name="Sheet1" sheetId="1" r:id="rId1"/>
  </sheets>
  <definedNames>
    <definedName name="_xlnm._FilterDatabase" localSheetId="0" hidden="1">Sheet1!$A$8:$Y$44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N38" i="1" s="1"/>
  <c r="L34" i="1"/>
  <c r="N34" i="1" s="1"/>
  <c r="L33" i="1"/>
  <c r="N33" i="1" s="1"/>
  <c r="P44" i="1"/>
  <c r="L44" i="1"/>
  <c r="N44" i="1" s="1"/>
  <c r="K44" i="1"/>
  <c r="Q44" i="1" s="1"/>
  <c r="P43" i="1"/>
  <c r="L43" i="1"/>
  <c r="N43" i="1" s="1"/>
  <c r="K43" i="1"/>
  <c r="Q43" i="1" s="1"/>
  <c r="T43" i="1" s="1"/>
  <c r="V43" i="1" s="1"/>
  <c r="P42" i="1"/>
  <c r="L42" i="1"/>
  <c r="N42" i="1" s="1"/>
  <c r="K42" i="1"/>
  <c r="Q42" i="1" s="1"/>
  <c r="P41" i="1"/>
  <c r="L41" i="1"/>
  <c r="N41" i="1" s="1"/>
  <c r="K41" i="1"/>
  <c r="Q41" i="1" s="1"/>
  <c r="T41" i="1" s="1"/>
  <c r="V41" i="1" s="1"/>
  <c r="P40" i="1"/>
  <c r="L40" i="1"/>
  <c r="N40" i="1" s="1"/>
  <c r="K40" i="1"/>
  <c r="Q40" i="1" s="1"/>
  <c r="P39" i="1"/>
  <c r="L39" i="1"/>
  <c r="N39" i="1" s="1"/>
  <c r="K39" i="1"/>
  <c r="Q39" i="1" s="1"/>
  <c r="P38" i="1"/>
  <c r="K38" i="1"/>
  <c r="Q38" i="1" s="1"/>
  <c r="T38" i="1" s="1"/>
  <c r="V38" i="1" s="1"/>
  <c r="P37" i="1"/>
  <c r="L37" i="1"/>
  <c r="N37" i="1" s="1"/>
  <c r="K37" i="1"/>
  <c r="Q37" i="1" s="1"/>
  <c r="P36" i="1"/>
  <c r="L36" i="1"/>
  <c r="N36" i="1" s="1"/>
  <c r="K36" i="1"/>
  <c r="Q36" i="1" s="1"/>
  <c r="P35" i="1"/>
  <c r="L35" i="1"/>
  <c r="N35" i="1" s="1"/>
  <c r="K35" i="1"/>
  <c r="Q35" i="1" s="1"/>
  <c r="T35" i="1" s="1"/>
  <c r="V35" i="1" s="1"/>
  <c r="P34" i="1"/>
  <c r="K34" i="1"/>
  <c r="Q34" i="1" s="1"/>
  <c r="P33" i="1"/>
  <c r="K33" i="1"/>
  <c r="Q33" i="1" s="1"/>
  <c r="T33" i="1" s="1"/>
  <c r="V33" i="1" s="1"/>
  <c r="P32" i="1"/>
  <c r="L32" i="1"/>
  <c r="N32" i="1" s="1"/>
  <c r="K32" i="1"/>
  <c r="Q32" i="1" s="1"/>
  <c r="P31" i="1"/>
  <c r="L31" i="1"/>
  <c r="N31" i="1" s="1"/>
  <c r="K31" i="1"/>
  <c r="Q31" i="1" s="1"/>
  <c r="T31" i="1" s="1"/>
  <c r="V31" i="1" s="1"/>
  <c r="P30" i="1"/>
  <c r="L30" i="1"/>
  <c r="N30" i="1" s="1"/>
  <c r="K30" i="1"/>
  <c r="Q30" i="1" s="1"/>
  <c r="P29" i="1"/>
  <c r="L29" i="1"/>
  <c r="N29" i="1" s="1"/>
  <c r="K29" i="1"/>
  <c r="Q29" i="1" s="1"/>
  <c r="T29" i="1" s="1"/>
  <c r="V29" i="1" s="1"/>
  <c r="P28" i="1"/>
  <c r="L28" i="1"/>
  <c r="N28" i="1" s="1"/>
  <c r="K28" i="1"/>
  <c r="Q28" i="1" s="1"/>
  <c r="T28" i="1" s="1"/>
  <c r="V28" i="1" s="1"/>
  <c r="P27" i="1"/>
  <c r="L27" i="1"/>
  <c r="N27" i="1" s="1"/>
  <c r="K27" i="1"/>
  <c r="Q27" i="1" s="1"/>
  <c r="P26" i="1"/>
  <c r="L26" i="1"/>
  <c r="N26" i="1" s="1"/>
  <c r="K26" i="1"/>
  <c r="Q26" i="1" s="1"/>
  <c r="T26" i="1" s="1"/>
  <c r="V26" i="1" s="1"/>
  <c r="P25" i="1"/>
  <c r="L25" i="1"/>
  <c r="N25" i="1" s="1"/>
  <c r="K25" i="1"/>
  <c r="Q25" i="1" s="1"/>
  <c r="P24" i="1"/>
  <c r="L24" i="1"/>
  <c r="N24" i="1" s="1"/>
  <c r="K24" i="1"/>
  <c r="Q24" i="1" s="1"/>
  <c r="P23" i="1"/>
  <c r="L23" i="1"/>
  <c r="N23" i="1" s="1"/>
  <c r="K23" i="1"/>
  <c r="Q23" i="1" s="1"/>
  <c r="R23" i="1" s="1"/>
  <c r="S23" i="1" s="1"/>
  <c r="K22" i="1"/>
  <c r="Q22" i="1" s="1"/>
  <c r="K21" i="1"/>
  <c r="Q21" i="1" s="1"/>
  <c r="R21" i="1" s="1"/>
  <c r="S21" i="1" s="1"/>
  <c r="K20" i="1"/>
  <c r="Q20" i="1" s="1"/>
  <c r="R20" i="1" s="1"/>
  <c r="S20" i="1" s="1"/>
  <c r="L19" i="1"/>
  <c r="N19" i="1" s="1"/>
  <c r="K19" i="1"/>
  <c r="Q19" i="1" s="1"/>
  <c r="R19" i="1" s="1"/>
  <c r="S19" i="1" s="1"/>
  <c r="K18" i="1"/>
  <c r="Q18" i="1" s="1"/>
  <c r="K17" i="1"/>
  <c r="Q17" i="1" s="1"/>
  <c r="K16" i="1"/>
  <c r="Q16" i="1" s="1"/>
  <c r="K15" i="1"/>
  <c r="Q15" i="1" s="1"/>
  <c r="R15" i="1" s="1"/>
  <c r="S15" i="1" s="1"/>
  <c r="L14" i="1"/>
  <c r="N14" i="1" s="1"/>
  <c r="P14" i="1"/>
  <c r="L15" i="1"/>
  <c r="N15" i="1" s="1"/>
  <c r="P15" i="1"/>
  <c r="L16" i="1"/>
  <c r="N16" i="1" s="1"/>
  <c r="P16" i="1"/>
  <c r="L17" i="1"/>
  <c r="N17" i="1" s="1"/>
  <c r="P17" i="1"/>
  <c r="L18" i="1"/>
  <c r="N18" i="1" s="1"/>
  <c r="P18" i="1"/>
  <c r="P19" i="1"/>
  <c r="L20" i="1"/>
  <c r="N20" i="1" s="1"/>
  <c r="P20" i="1"/>
  <c r="L21" i="1"/>
  <c r="N21" i="1" s="1"/>
  <c r="P21" i="1"/>
  <c r="L22" i="1"/>
  <c r="N22" i="1" s="1"/>
  <c r="P22" i="1"/>
  <c r="K14" i="1"/>
  <c r="Q14" i="1" s="1"/>
  <c r="P13" i="1"/>
  <c r="L13" i="1"/>
  <c r="N13" i="1" s="1"/>
  <c r="K13" i="1"/>
  <c r="Q13" i="1" s="1"/>
  <c r="R13" i="1" s="1"/>
  <c r="S13" i="1" s="1"/>
  <c r="W33" i="1" l="1"/>
  <c r="Y33" i="1" s="1"/>
  <c r="W28" i="1"/>
  <c r="Y28" i="1" s="1"/>
  <c r="W38" i="1"/>
  <c r="Y38" i="1" s="1"/>
  <c r="W35" i="1"/>
  <c r="Y35" i="1" s="1"/>
  <c r="T44" i="1"/>
  <c r="V44" i="1" s="1"/>
  <c r="W44" i="1" s="1"/>
  <c r="Y44" i="1" s="1"/>
  <c r="R44" i="1"/>
  <c r="S44" i="1" s="1"/>
  <c r="W41" i="1"/>
  <c r="Y41" i="1" s="1"/>
  <c r="R42" i="1"/>
  <c r="S42" i="1" s="1"/>
  <c r="T42" i="1"/>
  <c r="V42" i="1" s="1"/>
  <c r="W42" i="1" s="1"/>
  <c r="Y42" i="1" s="1"/>
  <c r="T36" i="1"/>
  <c r="V36" i="1" s="1"/>
  <c r="W36" i="1" s="1"/>
  <c r="Y36" i="1" s="1"/>
  <c r="R36" i="1"/>
  <c r="S36" i="1" s="1"/>
  <c r="R40" i="1"/>
  <c r="S40" i="1" s="1"/>
  <c r="T40" i="1"/>
  <c r="V40" i="1" s="1"/>
  <c r="W40" i="1" s="1"/>
  <c r="Y40" i="1" s="1"/>
  <c r="R34" i="1"/>
  <c r="S34" i="1" s="1"/>
  <c r="T34" i="1"/>
  <c r="V34" i="1" s="1"/>
  <c r="W34" i="1" s="1"/>
  <c r="Y34" i="1" s="1"/>
  <c r="R37" i="1"/>
  <c r="S37" i="1" s="1"/>
  <c r="T37" i="1"/>
  <c r="V37" i="1" s="1"/>
  <c r="W37" i="1" s="1"/>
  <c r="Y37" i="1" s="1"/>
  <c r="T39" i="1"/>
  <c r="V39" i="1" s="1"/>
  <c r="W39" i="1" s="1"/>
  <c r="Y39" i="1" s="1"/>
  <c r="R39" i="1"/>
  <c r="S39" i="1" s="1"/>
  <c r="W43" i="1"/>
  <c r="Y43" i="1" s="1"/>
  <c r="R35" i="1"/>
  <c r="S35" i="1" s="1"/>
  <c r="R43" i="1"/>
  <c r="S43" i="1" s="1"/>
  <c r="R38" i="1"/>
  <c r="S38" i="1" s="1"/>
  <c r="R33" i="1"/>
  <c r="S33" i="1" s="1"/>
  <c r="R41" i="1"/>
  <c r="S41" i="1" s="1"/>
  <c r="T14" i="1"/>
  <c r="V14" i="1" s="1"/>
  <c r="W14" i="1" s="1"/>
  <c r="Y14" i="1" s="1"/>
  <c r="R14" i="1"/>
  <c r="S14" i="1" s="1"/>
  <c r="W29" i="1"/>
  <c r="Y29" i="1" s="1"/>
  <c r="W26" i="1"/>
  <c r="Y26" i="1" s="1"/>
  <c r="R28" i="1"/>
  <c r="S28" i="1" s="1"/>
  <c r="T27" i="1"/>
  <c r="V27" i="1" s="1"/>
  <c r="W27" i="1" s="1"/>
  <c r="Y27" i="1" s="1"/>
  <c r="R27" i="1"/>
  <c r="S27" i="1" s="1"/>
  <c r="R32" i="1"/>
  <c r="S32" i="1" s="1"/>
  <c r="T32" i="1"/>
  <c r="V32" i="1" s="1"/>
  <c r="W32" i="1" s="1"/>
  <c r="Y32" i="1" s="1"/>
  <c r="R30" i="1"/>
  <c r="S30" i="1" s="1"/>
  <c r="T30" i="1"/>
  <c r="V30" i="1" s="1"/>
  <c r="W30" i="1" s="1"/>
  <c r="Y30" i="1" s="1"/>
  <c r="R25" i="1"/>
  <c r="S25" i="1" s="1"/>
  <c r="T25" i="1"/>
  <c r="V25" i="1" s="1"/>
  <c r="W25" i="1" s="1"/>
  <c r="Y25" i="1" s="1"/>
  <c r="R24" i="1"/>
  <c r="S24" i="1" s="1"/>
  <c r="T24" i="1"/>
  <c r="V24" i="1" s="1"/>
  <c r="W24" i="1" s="1"/>
  <c r="Y24" i="1" s="1"/>
  <c r="W31" i="1"/>
  <c r="Y31" i="1" s="1"/>
  <c r="R31" i="1"/>
  <c r="S31" i="1" s="1"/>
  <c r="R26" i="1"/>
  <c r="S26" i="1" s="1"/>
  <c r="T23" i="1"/>
  <c r="V23" i="1" s="1"/>
  <c r="W23" i="1" s="1"/>
  <c r="Y23" i="1" s="1"/>
  <c r="R29" i="1"/>
  <c r="S29" i="1" s="1"/>
  <c r="T22" i="1"/>
  <c r="V22" i="1" s="1"/>
  <c r="W22" i="1" s="1"/>
  <c r="Y22" i="1" s="1"/>
  <c r="R22" i="1"/>
  <c r="S22" i="1" s="1"/>
  <c r="T21" i="1"/>
  <c r="V21" i="1" s="1"/>
  <c r="W21" i="1" s="1"/>
  <c r="Y21" i="1" s="1"/>
  <c r="R18" i="1"/>
  <c r="S18" i="1" s="1"/>
  <c r="T18" i="1"/>
  <c r="V18" i="1" s="1"/>
  <c r="W18" i="1" s="1"/>
  <c r="Y18" i="1" s="1"/>
  <c r="R17" i="1"/>
  <c r="S17" i="1" s="1"/>
  <c r="T17" i="1"/>
  <c r="V17" i="1" s="1"/>
  <c r="W17" i="1" s="1"/>
  <c r="Y17" i="1" s="1"/>
  <c r="T16" i="1"/>
  <c r="V16" i="1" s="1"/>
  <c r="W16" i="1" s="1"/>
  <c r="Y16" i="1" s="1"/>
  <c r="R16" i="1"/>
  <c r="S16" i="1" s="1"/>
  <c r="T19" i="1"/>
  <c r="V19" i="1" s="1"/>
  <c r="W19" i="1" s="1"/>
  <c r="Y19" i="1" s="1"/>
  <c r="T20" i="1"/>
  <c r="V20" i="1" s="1"/>
  <c r="W20" i="1" s="1"/>
  <c r="Y20" i="1" s="1"/>
  <c r="T15" i="1"/>
  <c r="V15" i="1" s="1"/>
  <c r="W15" i="1" s="1"/>
  <c r="Y15" i="1" s="1"/>
  <c r="T13" i="1"/>
  <c r="V13" i="1" s="1"/>
  <c r="W13" i="1" s="1"/>
  <c r="Y13" i="1" s="1"/>
  <c r="L12" i="1"/>
  <c r="N12" i="1" s="1"/>
  <c r="K12" i="1"/>
  <c r="P11" i="1"/>
  <c r="L11" i="1"/>
  <c r="N11" i="1" s="1"/>
  <c r="K11" i="1"/>
  <c r="Q11" i="1" s="1"/>
  <c r="P10" i="1"/>
  <c r="L10" i="1"/>
  <c r="N10" i="1" s="1"/>
  <c r="K10" i="1"/>
  <c r="Q10" i="1" s="1"/>
  <c r="T10" i="1" s="1"/>
  <c r="V10" i="1" s="1"/>
  <c r="P9" i="1"/>
  <c r="L9" i="1"/>
  <c r="N9" i="1" s="1"/>
  <c r="K9" i="1"/>
  <c r="Q9" i="1" s="1"/>
  <c r="T9" i="1" s="1"/>
  <c r="V9" i="1" s="1"/>
  <c r="Q12" i="1" l="1"/>
  <c r="T12" i="1" s="1"/>
  <c r="V12" i="1" s="1"/>
  <c r="W12" i="1" s="1"/>
  <c r="Y12" i="1" s="1"/>
  <c r="P12" i="1"/>
  <c r="W10" i="1"/>
  <c r="Y10" i="1" s="1"/>
  <c r="R11" i="1"/>
  <c r="S11" i="1" s="1"/>
  <c r="T11" i="1"/>
  <c r="V11" i="1" s="1"/>
  <c r="W11" i="1" s="1"/>
  <c r="Y11" i="1" s="1"/>
  <c r="W9" i="1"/>
  <c r="Y9" i="1" s="1"/>
  <c r="R9" i="1"/>
  <c r="S9" i="1" s="1"/>
  <c r="R10" i="1"/>
  <c r="S10" i="1" s="1"/>
  <c r="R12" i="1" l="1"/>
  <c r="S12" i="1" s="1"/>
</calcChain>
</file>

<file path=xl/sharedStrings.xml><?xml version="1.0" encoding="utf-8"?>
<sst xmlns="http://schemas.openxmlformats.org/spreadsheetml/2006/main" count="184" uniqueCount="88">
  <si>
    <t>M1 Booster Usage &amp; Saving Calculation</t>
  </si>
  <si>
    <t>Note: Below Calculations are done one lowest possible results obtained from on road trails.</t>
  </si>
  <si>
    <t>Initial Vehical Reading (Without M1 Booster)</t>
  </si>
  <si>
    <t>Product Usage Details</t>
  </si>
  <si>
    <t>Readings After after using M1 Booster</t>
  </si>
  <si>
    <t>Saving Calculation</t>
  </si>
  <si>
    <t>Sl. No.</t>
  </si>
  <si>
    <t>Segement Of Vehicle</t>
  </si>
  <si>
    <t>Type</t>
  </si>
  <si>
    <t>Mileage
(In kmpl)</t>
  </si>
  <si>
    <t>Fuel Tank Capacity
(In Liters)</t>
  </si>
  <si>
    <t>Total Mileage On Full Tank
(Without M1 Booster)
(In KM)</t>
  </si>
  <si>
    <t>No. of Spray Required As Per Vehicle
(In Nos)</t>
  </si>
  <si>
    <t>No. of Times Spray Set can be Sprayed to Vehicle
(In Nos)</t>
  </si>
  <si>
    <t>Total Mileage On Full Tank
(With M1 Booster)
(In KM)</t>
  </si>
  <si>
    <t>Average Mileage After using M1 Booster
(In kmpl)</t>
  </si>
  <si>
    <t>Difference of kmpl (Without - With M1 Booster)
(In kmpl)</t>
  </si>
  <si>
    <t>Average Mileage Boosted After M1 Booster
(In kmpl)</t>
  </si>
  <si>
    <t>Mileage Increased In %</t>
  </si>
  <si>
    <t>Average Fuel Saved on use of M1 Booster - In case of Full Tank
(In Ltrs)</t>
  </si>
  <si>
    <t>Cost of Per Liters Fuel
(In INR)</t>
  </si>
  <si>
    <t>Cost Save In One Full Tank
(In INR)</t>
  </si>
  <si>
    <t>Total Cost Saved after on Per Unit of M1 Booster
(In INR)</t>
  </si>
  <si>
    <t>Cost One Unit Of M1 Booster
(In INR)</t>
  </si>
  <si>
    <t>Total Saving
(In INR)</t>
  </si>
  <si>
    <t>Two Wheeler With Fuel Tank below 20 liters</t>
  </si>
  <si>
    <t>Royal Enfield</t>
  </si>
  <si>
    <t>Three Wheeler With Fuel Tank below 20 liters</t>
  </si>
  <si>
    <t>Cars, SUV's &amp; Vehicle with fuel tank below 100 liters</t>
  </si>
  <si>
    <t>Verna</t>
  </si>
  <si>
    <t>Heavy vehicles with fuel tank above 100 liters</t>
  </si>
  <si>
    <t>i20</t>
  </si>
  <si>
    <t>Innova</t>
  </si>
  <si>
    <t>Etios</t>
  </si>
  <si>
    <t>Swift Dizer</t>
  </si>
  <si>
    <t>Fuel</t>
  </si>
  <si>
    <t>Petrol</t>
  </si>
  <si>
    <t>Diesel</t>
  </si>
  <si>
    <t>Eicher - Canter</t>
  </si>
  <si>
    <t>MG - Hectar</t>
  </si>
  <si>
    <t>Mahindra - Champion</t>
  </si>
  <si>
    <t>Hyundai - Santro New</t>
  </si>
  <si>
    <t>Honda City - ivTech 2019</t>
  </si>
  <si>
    <t>Verna Fx</t>
  </si>
  <si>
    <t>Aulto 800</t>
  </si>
  <si>
    <t>Wagonar</t>
  </si>
  <si>
    <t>Swift - Lxi</t>
  </si>
  <si>
    <t>Fortuner</t>
  </si>
  <si>
    <t>Swift VDI</t>
  </si>
  <si>
    <t>Ciaz</t>
  </si>
  <si>
    <t>i10 Manual 2012</t>
  </si>
  <si>
    <t>Maruti Zen</t>
  </si>
  <si>
    <t>Suzuki Axis 125</t>
  </si>
  <si>
    <t>Hero Passion</t>
  </si>
  <si>
    <t>Nissan Terrano</t>
  </si>
  <si>
    <t>Polo GT</t>
  </si>
  <si>
    <t>Suzuki S-presso</t>
  </si>
  <si>
    <t>Piaggio Ape Xtra LDX</t>
  </si>
  <si>
    <t>Tata ACE</t>
  </si>
  <si>
    <t>Tavera</t>
  </si>
  <si>
    <t>Ashok Leyland - Dost</t>
  </si>
  <si>
    <t>Baleno - Automatic</t>
  </si>
  <si>
    <t>Swift - 2019 - Manual</t>
  </si>
  <si>
    <t>EICHER - PRO 3019</t>
  </si>
  <si>
    <t>Nissan -Duster</t>
  </si>
  <si>
    <t>Vehicle Specification</t>
  </si>
  <si>
    <t>Vehicle Condition</t>
  </si>
  <si>
    <t>Load At the time of Trail</t>
  </si>
  <si>
    <t>Testing Location</t>
  </si>
  <si>
    <t>Namakal</t>
  </si>
  <si>
    <t>Tirchy</t>
  </si>
  <si>
    <t>Delhi</t>
  </si>
  <si>
    <t>Faridabad</t>
  </si>
  <si>
    <t>Sirsa</t>
  </si>
  <si>
    <t>Noida</t>
  </si>
  <si>
    <t>Gaziabad</t>
  </si>
  <si>
    <t>Guargon</t>
  </si>
  <si>
    <t>Erode</t>
  </si>
  <si>
    <t>Trichy</t>
  </si>
  <si>
    <t>No. Of Sprays In One Unit of M1 Booster
(In Nos)</t>
  </si>
  <si>
    <t>Fiat Linea</t>
  </si>
  <si>
    <t>Fulley Loaded</t>
  </si>
  <si>
    <t>12 Wheeler</t>
  </si>
  <si>
    <t>New</t>
  </si>
  <si>
    <t>Volkswagen Vento</t>
  </si>
  <si>
    <t>Manual</t>
  </si>
  <si>
    <t>Service Done 4 Months before the Trail</t>
  </si>
  <si>
    <t>Service Done before the Lockdown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</si>
</sst>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&quot;₹&quot;\ #,##0.0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9" borderId="1" xfId="0" applyNumberFormat="1" applyFill="1" applyBorder="1" applyAlignment="1">
      <alignment horizontal="center" vertical="center"/>
    </xf>
    <xf numFmtId="165" fontId="2" fillId="9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5D42D-1B89-49DB-B89A-26DE42C1E862}">
  <dimension ref="A2:Y44"/>
  <sheetViews>
    <sheetView tabSelected="1" view="pageBreakPreview" topLeftCell="H4" zoomScaleNormal="100" zoomScaleSheetLayoutView="100" workbookViewId="0">
      <selection activeCell="Q12" sqref="Q12"/>
    </sheetView>
  </sheetViews>
  <sheetFormatPr defaultRowHeight="15" x14ac:dyDescent="0.25"/>
  <cols>
    <col min="1" max="1" width="9.140625" style="16"/>
    <col min="2" max="2" width="31.140625" style="17" customWidth="1"/>
    <col min="3" max="3" width="20" style="17" bestFit="1" customWidth="1"/>
    <col min="4" max="4" width="22.7109375" style="17" bestFit="1" customWidth="1"/>
    <col min="5" max="5" width="14.85546875" style="1" customWidth="1"/>
    <col min="6" max="6" width="16" style="17" customWidth="1"/>
    <col min="7" max="8" width="14.85546875" style="1" customWidth="1"/>
    <col min="9" max="9" width="9" style="1" bestFit="1" customWidth="1"/>
    <col min="10" max="10" width="9.42578125" style="1" bestFit="1" customWidth="1"/>
    <col min="11" max="11" width="16.28515625" style="1" bestFit="1" customWidth="1"/>
    <col min="12" max="14" width="13.140625" style="1" customWidth="1"/>
    <col min="15" max="15" width="16" style="1" customWidth="1"/>
    <col min="16" max="16" width="9.140625" style="1"/>
    <col min="17" max="17" width="11.28515625" style="1" customWidth="1"/>
    <col min="18" max="19" width="14" style="1" customWidth="1"/>
    <col min="20" max="20" width="14.28515625" style="1" customWidth="1"/>
    <col min="21" max="22" width="9.28515625" style="1" bestFit="1" customWidth="1"/>
    <col min="23" max="23" width="13.5703125" style="1" customWidth="1"/>
    <col min="24" max="24" width="9.28515625" style="1" bestFit="1" customWidth="1"/>
    <col min="25" max="25" width="11.28515625" style="1" bestFit="1" customWidth="1"/>
    <col min="26" max="16384" width="9.140625" style="1"/>
  </cols>
  <sheetData>
    <row r="2" spans="1:25" x14ac:dyDescent="0.2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spans="1:25" x14ac:dyDescent="0.25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</row>
    <row r="5" spans="1:25" ht="23.25" x14ac:dyDescent="0.25">
      <c r="A5" s="22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</row>
    <row r="6" spans="1:25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s="5" customFormat="1" x14ac:dyDescent="0.25">
      <c r="A7" s="2"/>
      <c r="B7" s="3"/>
      <c r="C7" s="3"/>
      <c r="D7" s="3"/>
      <c r="E7" s="4"/>
      <c r="F7" s="3"/>
      <c r="G7" s="4"/>
      <c r="H7" s="4"/>
      <c r="I7" s="23" t="s">
        <v>2</v>
      </c>
      <c r="J7" s="23"/>
      <c r="K7" s="23"/>
      <c r="L7" s="24" t="s">
        <v>3</v>
      </c>
      <c r="M7" s="25"/>
      <c r="N7" s="26"/>
      <c r="O7" s="27" t="s">
        <v>4</v>
      </c>
      <c r="P7" s="28"/>
      <c r="Q7" s="28"/>
      <c r="R7" s="28"/>
      <c r="S7" s="28"/>
      <c r="T7" s="29"/>
      <c r="U7" s="30" t="s">
        <v>5</v>
      </c>
      <c r="V7" s="31"/>
      <c r="W7" s="31"/>
      <c r="X7" s="31"/>
      <c r="Y7" s="32"/>
    </row>
    <row r="8" spans="1:25" s="8" customFormat="1" ht="90" x14ac:dyDescent="0.25">
      <c r="A8" s="6" t="s">
        <v>6</v>
      </c>
      <c r="B8" s="6" t="s">
        <v>7</v>
      </c>
      <c r="C8" s="6" t="s">
        <v>68</v>
      </c>
      <c r="D8" s="6" t="s">
        <v>8</v>
      </c>
      <c r="E8" s="6" t="s">
        <v>35</v>
      </c>
      <c r="F8" s="6" t="s">
        <v>66</v>
      </c>
      <c r="G8" s="6" t="s">
        <v>65</v>
      </c>
      <c r="H8" s="6" t="s">
        <v>67</v>
      </c>
      <c r="I8" s="6" t="s">
        <v>9</v>
      </c>
      <c r="J8" s="6" t="s">
        <v>10</v>
      </c>
      <c r="K8" s="6" t="s">
        <v>11</v>
      </c>
      <c r="L8" s="6" t="s">
        <v>12</v>
      </c>
      <c r="M8" s="6" t="s">
        <v>79</v>
      </c>
      <c r="N8" s="6" t="s">
        <v>13</v>
      </c>
      <c r="O8" s="6" t="s">
        <v>14</v>
      </c>
      <c r="P8" s="6" t="s">
        <v>15</v>
      </c>
      <c r="Q8" s="6" t="s">
        <v>16</v>
      </c>
      <c r="R8" s="6" t="s">
        <v>17</v>
      </c>
      <c r="S8" s="6" t="s">
        <v>18</v>
      </c>
      <c r="T8" s="6" t="s">
        <v>19</v>
      </c>
      <c r="U8" s="6" t="s">
        <v>20</v>
      </c>
      <c r="V8" s="6" t="s">
        <v>21</v>
      </c>
      <c r="W8" s="7" t="s">
        <v>22</v>
      </c>
      <c r="X8" s="7" t="s">
        <v>23</v>
      </c>
      <c r="Y8" s="7" t="s">
        <v>24</v>
      </c>
    </row>
    <row r="9" spans="1:25" ht="30" x14ac:dyDescent="0.25">
      <c r="A9" s="9">
        <v>1</v>
      </c>
      <c r="B9" s="10" t="s">
        <v>25</v>
      </c>
      <c r="C9" s="10" t="s">
        <v>69</v>
      </c>
      <c r="D9" s="18" t="s">
        <v>26</v>
      </c>
      <c r="E9" s="9" t="s">
        <v>36</v>
      </c>
      <c r="F9" s="18"/>
      <c r="G9" s="9"/>
      <c r="H9" s="9"/>
      <c r="I9" s="11">
        <v>23</v>
      </c>
      <c r="J9" s="11">
        <v>14</v>
      </c>
      <c r="K9" s="11">
        <f>I9*J9</f>
        <v>322</v>
      </c>
      <c r="L9" s="12">
        <f>J9/5</f>
        <v>2.8</v>
      </c>
      <c r="M9" s="11">
        <v>70</v>
      </c>
      <c r="N9" s="12">
        <f>M9/L9</f>
        <v>25</v>
      </c>
      <c r="O9" s="11">
        <v>434</v>
      </c>
      <c r="P9" s="11">
        <f>O9/J9</f>
        <v>31</v>
      </c>
      <c r="Q9" s="11">
        <f>O9-K9</f>
        <v>112</v>
      </c>
      <c r="R9" s="11">
        <f>Q9/J9</f>
        <v>8</v>
      </c>
      <c r="S9" s="11">
        <f>(R9/I9)*100</f>
        <v>34.782608695652172</v>
      </c>
      <c r="T9" s="11">
        <f>Q9/I9</f>
        <v>4.8695652173913047</v>
      </c>
      <c r="U9" s="13">
        <v>101</v>
      </c>
      <c r="V9" s="13">
        <f>U9*T9</f>
        <v>491.82608695652175</v>
      </c>
      <c r="W9" s="14">
        <f>V9*N9</f>
        <v>12295.652173913044</v>
      </c>
      <c r="X9" s="14">
        <v>1750</v>
      </c>
      <c r="Y9" s="15">
        <f>W9-X9</f>
        <v>10545.652173913044</v>
      </c>
    </row>
    <row r="10" spans="1:25" ht="30" x14ac:dyDescent="0.25">
      <c r="A10" s="9">
        <v>2</v>
      </c>
      <c r="B10" s="10" t="s">
        <v>27</v>
      </c>
      <c r="C10" s="10" t="s">
        <v>70</v>
      </c>
      <c r="D10" s="18" t="s">
        <v>57</v>
      </c>
      <c r="E10" s="9" t="s">
        <v>37</v>
      </c>
      <c r="F10" s="18"/>
      <c r="G10" s="9"/>
      <c r="H10" s="9"/>
      <c r="I10" s="11">
        <v>22</v>
      </c>
      <c r="J10" s="11">
        <v>10</v>
      </c>
      <c r="K10" s="11">
        <f t="shared" ref="K10:K22" si="0">I10*J10</f>
        <v>220</v>
      </c>
      <c r="L10" s="12">
        <f>J10/5</f>
        <v>2</v>
      </c>
      <c r="M10" s="11">
        <v>70</v>
      </c>
      <c r="N10" s="12">
        <f t="shared" ref="N10:N13" si="1">M10/L10</f>
        <v>35</v>
      </c>
      <c r="O10" s="11">
        <v>255</v>
      </c>
      <c r="P10" s="11">
        <f t="shared" ref="P10:P12" si="2">O10/J10</f>
        <v>25.5</v>
      </c>
      <c r="Q10" s="11">
        <f>O10-K10</f>
        <v>35</v>
      </c>
      <c r="R10" s="11">
        <f>Q10/J10</f>
        <v>3.5</v>
      </c>
      <c r="S10" s="11">
        <f t="shared" ref="S10:S12" si="3">(R10/I10)*100</f>
        <v>15.909090909090908</v>
      </c>
      <c r="T10" s="11">
        <f>Q10/I10</f>
        <v>1.5909090909090908</v>
      </c>
      <c r="U10" s="13">
        <v>91</v>
      </c>
      <c r="V10" s="13">
        <f t="shared" ref="V10:V12" si="4">U10*T10</f>
        <v>144.77272727272725</v>
      </c>
      <c r="W10" s="14">
        <f>V10*N10</f>
        <v>5067.045454545454</v>
      </c>
      <c r="X10" s="14">
        <v>1750</v>
      </c>
      <c r="Y10" s="15">
        <f t="shared" ref="Y10:Y12" si="5">W10-X10</f>
        <v>3317.045454545454</v>
      </c>
    </row>
    <row r="11" spans="1:25" ht="30" x14ac:dyDescent="0.25">
      <c r="A11" s="9">
        <v>3</v>
      </c>
      <c r="B11" s="10" t="s">
        <v>28</v>
      </c>
      <c r="C11" s="10" t="s">
        <v>69</v>
      </c>
      <c r="D11" s="18" t="s">
        <v>29</v>
      </c>
      <c r="E11" s="9" t="s">
        <v>37</v>
      </c>
      <c r="F11" s="18"/>
      <c r="G11" s="9"/>
      <c r="H11" s="9"/>
      <c r="I11" s="11">
        <v>12.3</v>
      </c>
      <c r="J11" s="11">
        <v>45</v>
      </c>
      <c r="K11" s="11">
        <f t="shared" si="0"/>
        <v>553.5</v>
      </c>
      <c r="L11" s="12">
        <f>J11/10</f>
        <v>4.5</v>
      </c>
      <c r="M11" s="11">
        <v>70</v>
      </c>
      <c r="N11" s="12">
        <f t="shared" si="1"/>
        <v>15.555555555555555</v>
      </c>
      <c r="O11" s="11">
        <v>700</v>
      </c>
      <c r="P11" s="11">
        <f t="shared" si="2"/>
        <v>15.555555555555555</v>
      </c>
      <c r="Q11" s="11">
        <f>O11-K11</f>
        <v>146.5</v>
      </c>
      <c r="R11" s="11">
        <f>Q11/J11</f>
        <v>3.2555555555555555</v>
      </c>
      <c r="S11" s="11">
        <f t="shared" si="3"/>
        <v>26.467931345980123</v>
      </c>
      <c r="T11" s="11">
        <f>Q11/I11</f>
        <v>11.910569105691057</v>
      </c>
      <c r="U11" s="13">
        <v>91</v>
      </c>
      <c r="V11" s="13">
        <f t="shared" si="4"/>
        <v>1083.8617886178861</v>
      </c>
      <c r="W11" s="14">
        <f>V11*N11</f>
        <v>16860.07226738934</v>
      </c>
      <c r="X11" s="14">
        <v>1750</v>
      </c>
      <c r="Y11" s="15">
        <f t="shared" si="5"/>
        <v>15110.07226738934</v>
      </c>
    </row>
    <row r="12" spans="1:25" ht="45" x14ac:dyDescent="0.25">
      <c r="A12" s="9">
        <v>4</v>
      </c>
      <c r="B12" s="10" t="s">
        <v>30</v>
      </c>
      <c r="C12" s="10" t="s">
        <v>69</v>
      </c>
      <c r="D12" s="18" t="s">
        <v>63</v>
      </c>
      <c r="E12" s="9" t="s">
        <v>37</v>
      </c>
      <c r="F12" s="19" t="s">
        <v>87</v>
      </c>
      <c r="G12" s="9" t="s">
        <v>82</v>
      </c>
      <c r="H12" s="9" t="s">
        <v>81</v>
      </c>
      <c r="I12" s="11">
        <v>4.2</v>
      </c>
      <c r="J12" s="11">
        <v>450</v>
      </c>
      <c r="K12" s="11">
        <f t="shared" si="0"/>
        <v>1890</v>
      </c>
      <c r="L12" s="12">
        <f>J12/14</f>
        <v>32.142857142857146</v>
      </c>
      <c r="M12" s="11">
        <v>70</v>
      </c>
      <c r="N12" s="12">
        <f t="shared" si="1"/>
        <v>2.1777777777777776</v>
      </c>
      <c r="O12" s="11">
        <v>2230.5</v>
      </c>
      <c r="P12" s="11">
        <f t="shared" si="2"/>
        <v>4.956666666666667</v>
      </c>
      <c r="Q12" s="11">
        <f>O12-K12</f>
        <v>340.5</v>
      </c>
      <c r="R12" s="11">
        <f>Q12/J12</f>
        <v>0.75666666666666671</v>
      </c>
      <c r="S12" s="11">
        <f t="shared" si="3"/>
        <v>18.015873015873016</v>
      </c>
      <c r="T12" s="11">
        <f>Q12/I12</f>
        <v>81.071428571428569</v>
      </c>
      <c r="U12" s="13">
        <v>101</v>
      </c>
      <c r="V12" s="13">
        <f t="shared" si="4"/>
        <v>8188.2142857142853</v>
      </c>
      <c r="W12" s="14">
        <f>V12*N12</f>
        <v>17832.111111111109</v>
      </c>
      <c r="X12" s="14">
        <v>1750</v>
      </c>
      <c r="Y12" s="15">
        <f t="shared" si="5"/>
        <v>16082.111111111109</v>
      </c>
    </row>
    <row r="13" spans="1:25" ht="30" x14ac:dyDescent="0.25">
      <c r="A13" s="9">
        <v>5</v>
      </c>
      <c r="B13" s="10" t="s">
        <v>28</v>
      </c>
      <c r="C13" s="10" t="s">
        <v>71</v>
      </c>
      <c r="D13" s="18" t="s">
        <v>80</v>
      </c>
      <c r="E13" s="9" t="s">
        <v>36</v>
      </c>
      <c r="F13" s="18"/>
      <c r="G13" s="9"/>
      <c r="H13" s="9"/>
      <c r="I13" s="11">
        <v>7</v>
      </c>
      <c r="J13" s="11">
        <v>55</v>
      </c>
      <c r="K13" s="11">
        <f t="shared" si="0"/>
        <v>385</v>
      </c>
      <c r="L13" s="12">
        <f>J13/10</f>
        <v>5.5</v>
      </c>
      <c r="M13" s="11">
        <v>70</v>
      </c>
      <c r="N13" s="12">
        <f t="shared" si="1"/>
        <v>12.727272727272727</v>
      </c>
      <c r="O13" s="11">
        <v>610</v>
      </c>
      <c r="P13" s="11">
        <f t="shared" ref="P13" si="6">O13/J13</f>
        <v>11.090909090909092</v>
      </c>
      <c r="Q13" s="11">
        <f>O13-K13</f>
        <v>225</v>
      </c>
      <c r="R13" s="11">
        <f>Q13/J13</f>
        <v>4.0909090909090908</v>
      </c>
      <c r="S13" s="11">
        <f t="shared" ref="S13" si="7">(R13/I13)*100</f>
        <v>58.441558441558442</v>
      </c>
      <c r="T13" s="11">
        <f>Q13/I13</f>
        <v>32.142857142857146</v>
      </c>
      <c r="U13" s="13">
        <v>101</v>
      </c>
      <c r="V13" s="13">
        <f t="shared" ref="V13" si="8">U13*T13</f>
        <v>3246.4285714285716</v>
      </c>
      <c r="W13" s="14">
        <f>V13*N13</f>
        <v>41318.181818181816</v>
      </c>
      <c r="X13" s="14">
        <v>1750</v>
      </c>
      <c r="Y13" s="15">
        <f t="shared" ref="Y13" si="9">W13-X13</f>
        <v>39568.181818181816</v>
      </c>
    </row>
    <row r="14" spans="1:25" ht="30" x14ac:dyDescent="0.25">
      <c r="A14" s="9">
        <v>6</v>
      </c>
      <c r="B14" s="10" t="s">
        <v>28</v>
      </c>
      <c r="C14" s="10" t="s">
        <v>71</v>
      </c>
      <c r="D14" s="18" t="s">
        <v>31</v>
      </c>
      <c r="E14" s="9" t="s">
        <v>36</v>
      </c>
      <c r="F14" s="18"/>
      <c r="G14" s="9"/>
      <c r="H14" s="9"/>
      <c r="I14" s="11">
        <v>12.5</v>
      </c>
      <c r="J14" s="11">
        <v>45</v>
      </c>
      <c r="K14" s="11">
        <f t="shared" si="0"/>
        <v>562.5</v>
      </c>
      <c r="L14" s="12">
        <f t="shared" ref="L14:L22" si="10">J14/10</f>
        <v>4.5</v>
      </c>
      <c r="M14" s="11">
        <v>70</v>
      </c>
      <c r="N14" s="12">
        <f t="shared" ref="N14:N22" si="11">M14/L14</f>
        <v>15.555555555555555</v>
      </c>
      <c r="O14" s="11">
        <v>720</v>
      </c>
      <c r="P14" s="11">
        <f t="shared" ref="P14:P22" si="12">O14/J14</f>
        <v>16</v>
      </c>
      <c r="Q14" s="11">
        <f t="shared" ref="Q14:Q22" si="13">O14-K14</f>
        <v>157.5</v>
      </c>
      <c r="R14" s="11">
        <f t="shared" ref="R14:R22" si="14">Q14/J14</f>
        <v>3.5</v>
      </c>
      <c r="S14" s="11">
        <f t="shared" ref="S14:S22" si="15">(R14/I14)*100</f>
        <v>28.000000000000004</v>
      </c>
      <c r="T14" s="11">
        <f t="shared" ref="T14:T22" si="16">Q14/I14</f>
        <v>12.6</v>
      </c>
      <c r="U14" s="13">
        <v>101</v>
      </c>
      <c r="V14" s="13">
        <f t="shared" ref="V14:V22" si="17">U14*T14</f>
        <v>1272.5999999999999</v>
      </c>
      <c r="W14" s="14">
        <f t="shared" ref="W14:W22" si="18">V14*N14</f>
        <v>19796</v>
      </c>
      <c r="X14" s="14">
        <v>1750</v>
      </c>
      <c r="Y14" s="15">
        <f t="shared" ref="Y14:Y22" si="19">W14-X14</f>
        <v>18046</v>
      </c>
    </row>
    <row r="15" spans="1:25" ht="30" x14ac:dyDescent="0.25">
      <c r="A15" s="9">
        <v>7</v>
      </c>
      <c r="B15" s="10" t="s">
        <v>28</v>
      </c>
      <c r="C15" s="10" t="s">
        <v>71</v>
      </c>
      <c r="D15" s="18" t="s">
        <v>32</v>
      </c>
      <c r="E15" s="9" t="s">
        <v>37</v>
      </c>
      <c r="F15" s="18"/>
      <c r="G15" s="9"/>
      <c r="H15" s="9"/>
      <c r="I15" s="11">
        <v>9</v>
      </c>
      <c r="J15" s="11">
        <v>70</v>
      </c>
      <c r="K15" s="11">
        <f t="shared" si="0"/>
        <v>630</v>
      </c>
      <c r="L15" s="12">
        <f t="shared" si="10"/>
        <v>7</v>
      </c>
      <c r="M15" s="11">
        <v>70</v>
      </c>
      <c r="N15" s="12">
        <f t="shared" si="11"/>
        <v>10</v>
      </c>
      <c r="O15" s="11">
        <v>840</v>
      </c>
      <c r="P15" s="11">
        <f t="shared" si="12"/>
        <v>12</v>
      </c>
      <c r="Q15" s="11">
        <f t="shared" si="13"/>
        <v>210</v>
      </c>
      <c r="R15" s="11">
        <f t="shared" si="14"/>
        <v>3</v>
      </c>
      <c r="S15" s="11">
        <f t="shared" si="15"/>
        <v>33.333333333333329</v>
      </c>
      <c r="T15" s="11">
        <f t="shared" si="16"/>
        <v>23.333333333333332</v>
      </c>
      <c r="U15" s="13">
        <v>91</v>
      </c>
      <c r="V15" s="13">
        <f t="shared" si="17"/>
        <v>2123.333333333333</v>
      </c>
      <c r="W15" s="14">
        <f t="shared" si="18"/>
        <v>21233.333333333328</v>
      </c>
      <c r="X15" s="14">
        <v>1750</v>
      </c>
      <c r="Y15" s="15">
        <f t="shared" si="19"/>
        <v>19483.333333333328</v>
      </c>
    </row>
    <row r="16" spans="1:25" ht="30" x14ac:dyDescent="0.25">
      <c r="A16" s="9">
        <v>8</v>
      </c>
      <c r="B16" s="10" t="s">
        <v>28</v>
      </c>
      <c r="C16" s="10" t="s">
        <v>71</v>
      </c>
      <c r="D16" s="18" t="s">
        <v>33</v>
      </c>
      <c r="E16" s="9" t="s">
        <v>36</v>
      </c>
      <c r="F16" s="18"/>
      <c r="G16" s="9"/>
      <c r="H16" s="9"/>
      <c r="I16" s="11">
        <v>14</v>
      </c>
      <c r="J16" s="11">
        <v>42</v>
      </c>
      <c r="K16" s="11">
        <f t="shared" si="0"/>
        <v>588</v>
      </c>
      <c r="L16" s="12">
        <f t="shared" si="10"/>
        <v>4.2</v>
      </c>
      <c r="M16" s="11">
        <v>70</v>
      </c>
      <c r="N16" s="12">
        <f t="shared" si="11"/>
        <v>16.666666666666664</v>
      </c>
      <c r="O16" s="11">
        <v>714</v>
      </c>
      <c r="P16" s="11">
        <f t="shared" si="12"/>
        <v>17</v>
      </c>
      <c r="Q16" s="11">
        <f t="shared" si="13"/>
        <v>126</v>
      </c>
      <c r="R16" s="11">
        <f t="shared" si="14"/>
        <v>3</v>
      </c>
      <c r="S16" s="11">
        <f t="shared" si="15"/>
        <v>21.428571428571427</v>
      </c>
      <c r="T16" s="11">
        <f t="shared" si="16"/>
        <v>9</v>
      </c>
      <c r="U16" s="13">
        <v>101</v>
      </c>
      <c r="V16" s="13">
        <f t="shared" si="17"/>
        <v>909</v>
      </c>
      <c r="W16" s="14">
        <f t="shared" si="18"/>
        <v>15149.999999999998</v>
      </c>
      <c r="X16" s="14">
        <v>1750</v>
      </c>
      <c r="Y16" s="15">
        <f t="shared" si="19"/>
        <v>13399.999999999998</v>
      </c>
    </row>
    <row r="17" spans="1:25" ht="30" x14ac:dyDescent="0.25">
      <c r="A17" s="9">
        <v>9</v>
      </c>
      <c r="B17" s="10" t="s">
        <v>28</v>
      </c>
      <c r="C17" s="10" t="s">
        <v>72</v>
      </c>
      <c r="D17" s="18" t="s">
        <v>34</v>
      </c>
      <c r="E17" s="9" t="s">
        <v>36</v>
      </c>
      <c r="F17" s="18"/>
      <c r="G17" s="9"/>
      <c r="H17" s="9"/>
      <c r="I17" s="11">
        <v>15</v>
      </c>
      <c r="J17" s="11">
        <v>45</v>
      </c>
      <c r="K17" s="11">
        <f t="shared" si="0"/>
        <v>675</v>
      </c>
      <c r="L17" s="12">
        <f t="shared" si="10"/>
        <v>4.5</v>
      </c>
      <c r="M17" s="11">
        <v>70</v>
      </c>
      <c r="N17" s="12">
        <f t="shared" si="11"/>
        <v>15.555555555555555</v>
      </c>
      <c r="O17" s="11">
        <v>832</v>
      </c>
      <c r="P17" s="11">
        <f t="shared" si="12"/>
        <v>18.488888888888887</v>
      </c>
      <c r="Q17" s="11">
        <f t="shared" si="13"/>
        <v>157</v>
      </c>
      <c r="R17" s="11">
        <f t="shared" si="14"/>
        <v>3.4888888888888889</v>
      </c>
      <c r="S17" s="11">
        <f t="shared" si="15"/>
        <v>23.25925925925926</v>
      </c>
      <c r="T17" s="11">
        <f t="shared" si="16"/>
        <v>10.466666666666667</v>
      </c>
      <c r="U17" s="13">
        <v>101</v>
      </c>
      <c r="V17" s="13">
        <f t="shared" si="17"/>
        <v>1057.1333333333334</v>
      </c>
      <c r="W17" s="14">
        <f t="shared" si="18"/>
        <v>16444.296296296299</v>
      </c>
      <c r="X17" s="14">
        <v>1750</v>
      </c>
      <c r="Y17" s="15">
        <f t="shared" si="19"/>
        <v>14694.296296296299</v>
      </c>
    </row>
    <row r="18" spans="1:25" ht="30" x14ac:dyDescent="0.25">
      <c r="A18" s="9">
        <v>10</v>
      </c>
      <c r="B18" s="10" t="s">
        <v>28</v>
      </c>
      <c r="C18" s="10" t="s">
        <v>72</v>
      </c>
      <c r="D18" s="18" t="s">
        <v>34</v>
      </c>
      <c r="E18" s="9" t="s">
        <v>37</v>
      </c>
      <c r="F18" s="18"/>
      <c r="G18" s="9"/>
      <c r="H18" s="9"/>
      <c r="I18" s="11">
        <v>16</v>
      </c>
      <c r="J18" s="11">
        <v>45</v>
      </c>
      <c r="K18" s="11">
        <f t="shared" si="0"/>
        <v>720</v>
      </c>
      <c r="L18" s="12">
        <f t="shared" si="10"/>
        <v>4.5</v>
      </c>
      <c r="M18" s="11">
        <v>70</v>
      </c>
      <c r="N18" s="12">
        <f t="shared" si="11"/>
        <v>15.555555555555555</v>
      </c>
      <c r="O18" s="11">
        <v>855</v>
      </c>
      <c r="P18" s="11">
        <f t="shared" si="12"/>
        <v>19</v>
      </c>
      <c r="Q18" s="11">
        <f t="shared" si="13"/>
        <v>135</v>
      </c>
      <c r="R18" s="11">
        <f t="shared" si="14"/>
        <v>3</v>
      </c>
      <c r="S18" s="11">
        <f t="shared" si="15"/>
        <v>18.75</v>
      </c>
      <c r="T18" s="11">
        <f t="shared" si="16"/>
        <v>8.4375</v>
      </c>
      <c r="U18" s="13">
        <v>91</v>
      </c>
      <c r="V18" s="13">
        <f t="shared" si="17"/>
        <v>767.8125</v>
      </c>
      <c r="W18" s="14">
        <f t="shared" si="18"/>
        <v>11943.75</v>
      </c>
      <c r="X18" s="14">
        <v>1750</v>
      </c>
      <c r="Y18" s="15">
        <f t="shared" si="19"/>
        <v>10193.75</v>
      </c>
    </row>
    <row r="19" spans="1:25" ht="30" x14ac:dyDescent="0.25">
      <c r="A19" s="9">
        <v>11</v>
      </c>
      <c r="B19" s="10" t="s">
        <v>28</v>
      </c>
      <c r="C19" s="10" t="s">
        <v>73</v>
      </c>
      <c r="D19" s="18" t="s">
        <v>38</v>
      </c>
      <c r="E19" s="9" t="s">
        <v>37</v>
      </c>
      <c r="F19" s="18"/>
      <c r="G19" s="9"/>
      <c r="H19" s="9"/>
      <c r="I19" s="11">
        <v>9</v>
      </c>
      <c r="J19" s="11">
        <v>100</v>
      </c>
      <c r="K19" s="11">
        <f t="shared" si="0"/>
        <v>900</v>
      </c>
      <c r="L19" s="12">
        <f>J19/10</f>
        <v>10</v>
      </c>
      <c r="M19" s="11">
        <v>70</v>
      </c>
      <c r="N19" s="12">
        <f t="shared" si="11"/>
        <v>7</v>
      </c>
      <c r="O19" s="11">
        <v>1050</v>
      </c>
      <c r="P19" s="11">
        <f t="shared" si="12"/>
        <v>10.5</v>
      </c>
      <c r="Q19" s="11">
        <f t="shared" si="13"/>
        <v>150</v>
      </c>
      <c r="R19" s="11">
        <f t="shared" si="14"/>
        <v>1.5</v>
      </c>
      <c r="S19" s="11">
        <f t="shared" si="15"/>
        <v>16.666666666666664</v>
      </c>
      <c r="T19" s="11">
        <f t="shared" si="16"/>
        <v>16.666666666666668</v>
      </c>
      <c r="U19" s="13">
        <v>91</v>
      </c>
      <c r="V19" s="13">
        <f t="shared" si="17"/>
        <v>1516.6666666666667</v>
      </c>
      <c r="W19" s="14">
        <f t="shared" si="18"/>
        <v>10616.666666666668</v>
      </c>
      <c r="X19" s="14">
        <v>1750</v>
      </c>
      <c r="Y19" s="15">
        <f t="shared" si="19"/>
        <v>8866.6666666666679</v>
      </c>
    </row>
    <row r="20" spans="1:25" ht="30" x14ac:dyDescent="0.25">
      <c r="A20" s="9">
        <v>12</v>
      </c>
      <c r="B20" s="10" t="s">
        <v>28</v>
      </c>
      <c r="C20" s="10" t="s">
        <v>72</v>
      </c>
      <c r="D20" s="18" t="s">
        <v>39</v>
      </c>
      <c r="E20" s="9" t="s">
        <v>36</v>
      </c>
      <c r="F20" s="18"/>
      <c r="G20" s="9"/>
      <c r="H20" s="9"/>
      <c r="I20" s="11">
        <v>11</v>
      </c>
      <c r="J20" s="11">
        <v>60</v>
      </c>
      <c r="K20" s="11">
        <f t="shared" si="0"/>
        <v>660</v>
      </c>
      <c r="L20" s="12">
        <f t="shared" si="10"/>
        <v>6</v>
      </c>
      <c r="M20" s="11">
        <v>70</v>
      </c>
      <c r="N20" s="12">
        <f t="shared" si="11"/>
        <v>11.666666666666666</v>
      </c>
      <c r="O20" s="11">
        <v>840</v>
      </c>
      <c r="P20" s="11">
        <f t="shared" si="12"/>
        <v>14</v>
      </c>
      <c r="Q20" s="11">
        <f t="shared" si="13"/>
        <v>180</v>
      </c>
      <c r="R20" s="11">
        <f t="shared" si="14"/>
        <v>3</v>
      </c>
      <c r="S20" s="11">
        <f t="shared" si="15"/>
        <v>27.27272727272727</v>
      </c>
      <c r="T20" s="11">
        <f t="shared" si="16"/>
        <v>16.363636363636363</v>
      </c>
      <c r="U20" s="13">
        <v>101</v>
      </c>
      <c r="V20" s="13">
        <f t="shared" si="17"/>
        <v>1652.7272727272727</v>
      </c>
      <c r="W20" s="14">
        <f t="shared" si="18"/>
        <v>19281.81818181818</v>
      </c>
      <c r="X20" s="14">
        <v>1750</v>
      </c>
      <c r="Y20" s="15">
        <f t="shared" si="19"/>
        <v>17531.81818181818</v>
      </c>
    </row>
    <row r="21" spans="1:25" ht="30" x14ac:dyDescent="0.25">
      <c r="A21" s="9">
        <v>13</v>
      </c>
      <c r="B21" s="10" t="s">
        <v>27</v>
      </c>
      <c r="C21" s="10" t="s">
        <v>72</v>
      </c>
      <c r="D21" s="18" t="s">
        <v>40</v>
      </c>
      <c r="E21" s="9" t="s">
        <v>37</v>
      </c>
      <c r="F21" s="18"/>
      <c r="G21" s="9"/>
      <c r="H21" s="9"/>
      <c r="I21" s="11">
        <v>17</v>
      </c>
      <c r="J21" s="11">
        <v>35</v>
      </c>
      <c r="K21" s="11">
        <f t="shared" si="0"/>
        <v>595</v>
      </c>
      <c r="L21" s="12">
        <f t="shared" si="10"/>
        <v>3.5</v>
      </c>
      <c r="M21" s="11">
        <v>70</v>
      </c>
      <c r="N21" s="12">
        <f t="shared" si="11"/>
        <v>20</v>
      </c>
      <c r="O21" s="11">
        <v>665</v>
      </c>
      <c r="P21" s="11">
        <f t="shared" si="12"/>
        <v>19</v>
      </c>
      <c r="Q21" s="11">
        <f t="shared" si="13"/>
        <v>70</v>
      </c>
      <c r="R21" s="11">
        <f t="shared" si="14"/>
        <v>2</v>
      </c>
      <c r="S21" s="11">
        <f t="shared" si="15"/>
        <v>11.76470588235294</v>
      </c>
      <c r="T21" s="11">
        <f t="shared" si="16"/>
        <v>4.117647058823529</v>
      </c>
      <c r="U21" s="13">
        <v>91</v>
      </c>
      <c r="V21" s="13">
        <f t="shared" si="17"/>
        <v>374.70588235294116</v>
      </c>
      <c r="W21" s="14">
        <f t="shared" si="18"/>
        <v>7494.1176470588234</v>
      </c>
      <c r="X21" s="14">
        <v>1750</v>
      </c>
      <c r="Y21" s="15">
        <f t="shared" si="19"/>
        <v>5744.1176470588234</v>
      </c>
    </row>
    <row r="22" spans="1:25" ht="30" x14ac:dyDescent="0.25">
      <c r="A22" s="9">
        <v>14</v>
      </c>
      <c r="B22" s="10" t="s">
        <v>28</v>
      </c>
      <c r="C22" s="10" t="s">
        <v>74</v>
      </c>
      <c r="D22" s="18" t="s">
        <v>41</v>
      </c>
      <c r="E22" s="9" t="s">
        <v>36</v>
      </c>
      <c r="F22" s="18"/>
      <c r="G22" s="9"/>
      <c r="H22" s="9"/>
      <c r="I22" s="11">
        <v>19</v>
      </c>
      <c r="J22" s="11">
        <v>45</v>
      </c>
      <c r="K22" s="11">
        <f t="shared" si="0"/>
        <v>855</v>
      </c>
      <c r="L22" s="12">
        <f t="shared" si="10"/>
        <v>4.5</v>
      </c>
      <c r="M22" s="11">
        <v>70</v>
      </c>
      <c r="N22" s="12">
        <f t="shared" si="11"/>
        <v>15.555555555555555</v>
      </c>
      <c r="O22" s="11">
        <v>990</v>
      </c>
      <c r="P22" s="11">
        <f t="shared" si="12"/>
        <v>22</v>
      </c>
      <c r="Q22" s="11">
        <f t="shared" si="13"/>
        <v>135</v>
      </c>
      <c r="R22" s="11">
        <f t="shared" si="14"/>
        <v>3</v>
      </c>
      <c r="S22" s="11">
        <f t="shared" si="15"/>
        <v>15.789473684210526</v>
      </c>
      <c r="T22" s="11">
        <f t="shared" si="16"/>
        <v>7.1052631578947372</v>
      </c>
      <c r="U22" s="13">
        <v>101</v>
      </c>
      <c r="V22" s="13">
        <f t="shared" si="17"/>
        <v>717.63157894736844</v>
      </c>
      <c r="W22" s="14">
        <f t="shared" si="18"/>
        <v>11163.157894736842</v>
      </c>
      <c r="X22" s="14">
        <v>1750</v>
      </c>
      <c r="Y22" s="15">
        <f t="shared" si="19"/>
        <v>9413.1578947368416</v>
      </c>
    </row>
    <row r="23" spans="1:25" ht="30" x14ac:dyDescent="0.25">
      <c r="A23" s="9">
        <v>15</v>
      </c>
      <c r="B23" s="10" t="s">
        <v>28</v>
      </c>
      <c r="C23" s="10" t="s">
        <v>72</v>
      </c>
      <c r="D23" s="18" t="s">
        <v>42</v>
      </c>
      <c r="E23" s="9" t="s">
        <v>36</v>
      </c>
      <c r="F23" s="18"/>
      <c r="G23" s="9"/>
      <c r="H23" s="9"/>
      <c r="I23" s="11">
        <v>14</v>
      </c>
      <c r="J23" s="11">
        <v>40</v>
      </c>
      <c r="K23" s="11">
        <f t="shared" ref="K23:K32" si="20">I23*J23</f>
        <v>560</v>
      </c>
      <c r="L23" s="12">
        <f t="shared" ref="L23:L32" si="21">J23/10</f>
        <v>4</v>
      </c>
      <c r="M23" s="11">
        <v>70</v>
      </c>
      <c r="N23" s="12">
        <f t="shared" ref="N23:N32" si="22">M23/L23</f>
        <v>17.5</v>
      </c>
      <c r="O23" s="11">
        <v>660</v>
      </c>
      <c r="P23" s="11">
        <f t="shared" ref="P23:P32" si="23">O23/J23</f>
        <v>16.5</v>
      </c>
      <c r="Q23" s="11">
        <f t="shared" ref="Q23:Q32" si="24">O23-K23</f>
        <v>100</v>
      </c>
      <c r="R23" s="11">
        <f t="shared" ref="R23:R32" si="25">Q23/J23</f>
        <v>2.5</v>
      </c>
      <c r="S23" s="11">
        <f t="shared" ref="S23:S32" si="26">(R23/I23)*100</f>
        <v>17.857142857142858</v>
      </c>
      <c r="T23" s="11">
        <f t="shared" ref="T23:T32" si="27">Q23/I23</f>
        <v>7.1428571428571432</v>
      </c>
      <c r="U23" s="13">
        <v>101</v>
      </c>
      <c r="V23" s="13">
        <f t="shared" ref="V23:V32" si="28">U23*T23</f>
        <v>721.42857142857144</v>
      </c>
      <c r="W23" s="14">
        <f t="shared" ref="W23:W32" si="29">V23*N23</f>
        <v>12625</v>
      </c>
      <c r="X23" s="14">
        <v>1750</v>
      </c>
      <c r="Y23" s="15">
        <f t="shared" ref="Y23:Y32" si="30">W23-X23</f>
        <v>10875</v>
      </c>
    </row>
    <row r="24" spans="1:25" ht="30" x14ac:dyDescent="0.25">
      <c r="A24" s="9">
        <v>16</v>
      </c>
      <c r="B24" s="10" t="s">
        <v>28</v>
      </c>
      <c r="C24" s="10" t="s">
        <v>74</v>
      </c>
      <c r="D24" s="18" t="s">
        <v>43</v>
      </c>
      <c r="E24" s="9" t="s">
        <v>36</v>
      </c>
      <c r="F24" s="18"/>
      <c r="G24" s="9"/>
      <c r="H24" s="9"/>
      <c r="I24" s="11">
        <v>14</v>
      </c>
      <c r="J24" s="11">
        <v>45</v>
      </c>
      <c r="K24" s="11">
        <f t="shared" si="20"/>
        <v>630</v>
      </c>
      <c r="L24" s="12">
        <f t="shared" si="21"/>
        <v>4.5</v>
      </c>
      <c r="M24" s="11">
        <v>70</v>
      </c>
      <c r="N24" s="12">
        <f t="shared" si="22"/>
        <v>15.555555555555555</v>
      </c>
      <c r="O24" s="11">
        <v>720</v>
      </c>
      <c r="P24" s="11">
        <f t="shared" si="23"/>
        <v>16</v>
      </c>
      <c r="Q24" s="11">
        <f t="shared" si="24"/>
        <v>90</v>
      </c>
      <c r="R24" s="11">
        <f t="shared" si="25"/>
        <v>2</v>
      </c>
      <c r="S24" s="11">
        <f t="shared" si="26"/>
        <v>14.285714285714285</v>
      </c>
      <c r="T24" s="11">
        <f t="shared" si="27"/>
        <v>6.4285714285714288</v>
      </c>
      <c r="U24" s="13">
        <v>101</v>
      </c>
      <c r="V24" s="13">
        <f t="shared" si="28"/>
        <v>649.28571428571433</v>
      </c>
      <c r="W24" s="14">
        <f t="shared" si="29"/>
        <v>10100</v>
      </c>
      <c r="X24" s="14">
        <v>1750</v>
      </c>
      <c r="Y24" s="15">
        <f t="shared" si="30"/>
        <v>8350</v>
      </c>
    </row>
    <row r="25" spans="1:25" ht="30" x14ac:dyDescent="0.25">
      <c r="A25" s="9">
        <v>17</v>
      </c>
      <c r="B25" s="10" t="s">
        <v>28</v>
      </c>
      <c r="C25" s="10" t="s">
        <v>74</v>
      </c>
      <c r="D25" s="18" t="s">
        <v>44</v>
      </c>
      <c r="E25" s="9" t="s">
        <v>36</v>
      </c>
      <c r="F25" s="18"/>
      <c r="G25" s="9"/>
      <c r="H25" s="9"/>
      <c r="I25" s="11">
        <v>16</v>
      </c>
      <c r="J25" s="11">
        <v>35</v>
      </c>
      <c r="K25" s="11">
        <f t="shared" si="20"/>
        <v>560</v>
      </c>
      <c r="L25" s="12">
        <f t="shared" si="21"/>
        <v>3.5</v>
      </c>
      <c r="M25" s="11">
        <v>70</v>
      </c>
      <c r="N25" s="12">
        <f t="shared" si="22"/>
        <v>20</v>
      </c>
      <c r="O25" s="11">
        <v>700</v>
      </c>
      <c r="P25" s="11">
        <f t="shared" si="23"/>
        <v>20</v>
      </c>
      <c r="Q25" s="11">
        <f t="shared" si="24"/>
        <v>140</v>
      </c>
      <c r="R25" s="11">
        <f t="shared" si="25"/>
        <v>4</v>
      </c>
      <c r="S25" s="11">
        <f t="shared" si="26"/>
        <v>25</v>
      </c>
      <c r="T25" s="11">
        <f t="shared" si="27"/>
        <v>8.75</v>
      </c>
      <c r="U25" s="13">
        <v>101</v>
      </c>
      <c r="V25" s="13">
        <f t="shared" si="28"/>
        <v>883.75</v>
      </c>
      <c r="W25" s="14">
        <f t="shared" si="29"/>
        <v>17675</v>
      </c>
      <c r="X25" s="14">
        <v>1750</v>
      </c>
      <c r="Y25" s="15">
        <f t="shared" si="30"/>
        <v>15925</v>
      </c>
    </row>
    <row r="26" spans="1:25" ht="30" x14ac:dyDescent="0.25">
      <c r="A26" s="9">
        <v>18</v>
      </c>
      <c r="B26" s="10" t="s">
        <v>28</v>
      </c>
      <c r="C26" s="10" t="s">
        <v>75</v>
      </c>
      <c r="D26" s="18" t="s">
        <v>46</v>
      </c>
      <c r="E26" s="9" t="s">
        <v>36</v>
      </c>
      <c r="F26" s="18"/>
      <c r="G26" s="9"/>
      <c r="H26" s="9"/>
      <c r="I26" s="11">
        <v>16</v>
      </c>
      <c r="J26" s="11">
        <v>40</v>
      </c>
      <c r="K26" s="11">
        <f t="shared" si="20"/>
        <v>640</v>
      </c>
      <c r="L26" s="12">
        <f t="shared" si="21"/>
        <v>4</v>
      </c>
      <c r="M26" s="11">
        <v>70</v>
      </c>
      <c r="N26" s="12">
        <f t="shared" si="22"/>
        <v>17.5</v>
      </c>
      <c r="O26" s="11">
        <v>820</v>
      </c>
      <c r="P26" s="11">
        <f t="shared" si="23"/>
        <v>20.5</v>
      </c>
      <c r="Q26" s="11">
        <f t="shared" si="24"/>
        <v>180</v>
      </c>
      <c r="R26" s="11">
        <f t="shared" si="25"/>
        <v>4.5</v>
      </c>
      <c r="S26" s="11">
        <f t="shared" si="26"/>
        <v>28.125</v>
      </c>
      <c r="T26" s="11">
        <f t="shared" si="27"/>
        <v>11.25</v>
      </c>
      <c r="U26" s="13">
        <v>101</v>
      </c>
      <c r="V26" s="13">
        <f t="shared" si="28"/>
        <v>1136.25</v>
      </c>
      <c r="W26" s="14">
        <f t="shared" si="29"/>
        <v>19884.375</v>
      </c>
      <c r="X26" s="14">
        <v>1750</v>
      </c>
      <c r="Y26" s="15">
        <f t="shared" si="30"/>
        <v>18134.375</v>
      </c>
    </row>
    <row r="27" spans="1:25" ht="30" x14ac:dyDescent="0.25">
      <c r="A27" s="9">
        <v>19</v>
      </c>
      <c r="B27" s="10" t="s">
        <v>28</v>
      </c>
      <c r="C27" s="10" t="s">
        <v>75</v>
      </c>
      <c r="D27" s="18" t="s">
        <v>47</v>
      </c>
      <c r="E27" s="9" t="s">
        <v>36</v>
      </c>
      <c r="F27" s="18"/>
      <c r="G27" s="9"/>
      <c r="H27" s="9"/>
      <c r="I27" s="11">
        <v>9</v>
      </c>
      <c r="J27" s="11">
        <v>80</v>
      </c>
      <c r="K27" s="11">
        <f t="shared" si="20"/>
        <v>720</v>
      </c>
      <c r="L27" s="12">
        <f t="shared" si="21"/>
        <v>8</v>
      </c>
      <c r="M27" s="11">
        <v>70</v>
      </c>
      <c r="N27" s="12">
        <f t="shared" si="22"/>
        <v>8.75</v>
      </c>
      <c r="O27" s="11">
        <v>840</v>
      </c>
      <c r="P27" s="11">
        <f t="shared" si="23"/>
        <v>10.5</v>
      </c>
      <c r="Q27" s="11">
        <f t="shared" si="24"/>
        <v>120</v>
      </c>
      <c r="R27" s="11">
        <f t="shared" si="25"/>
        <v>1.5</v>
      </c>
      <c r="S27" s="11">
        <f t="shared" si="26"/>
        <v>16.666666666666664</v>
      </c>
      <c r="T27" s="11">
        <f t="shared" si="27"/>
        <v>13.333333333333334</v>
      </c>
      <c r="U27" s="13">
        <v>101</v>
      </c>
      <c r="V27" s="13">
        <f t="shared" si="28"/>
        <v>1346.6666666666667</v>
      </c>
      <c r="W27" s="14">
        <f t="shared" si="29"/>
        <v>11783.333333333334</v>
      </c>
      <c r="X27" s="14">
        <v>1750</v>
      </c>
      <c r="Y27" s="15">
        <f t="shared" si="30"/>
        <v>10033.333333333334</v>
      </c>
    </row>
    <row r="28" spans="1:25" ht="30" x14ac:dyDescent="0.25">
      <c r="A28" s="9">
        <v>20</v>
      </c>
      <c r="B28" s="10" t="s">
        <v>28</v>
      </c>
      <c r="C28" s="10" t="s">
        <v>71</v>
      </c>
      <c r="D28" s="18" t="s">
        <v>45</v>
      </c>
      <c r="E28" s="9" t="s">
        <v>36</v>
      </c>
      <c r="F28" s="18"/>
      <c r="G28" s="9"/>
      <c r="H28" s="9"/>
      <c r="I28" s="11">
        <v>17</v>
      </c>
      <c r="J28" s="11">
        <v>35</v>
      </c>
      <c r="K28" s="11">
        <f t="shared" si="20"/>
        <v>595</v>
      </c>
      <c r="L28" s="12">
        <f t="shared" si="21"/>
        <v>3.5</v>
      </c>
      <c r="M28" s="11">
        <v>70</v>
      </c>
      <c r="N28" s="12">
        <f t="shared" si="22"/>
        <v>20</v>
      </c>
      <c r="O28" s="11">
        <v>717.5</v>
      </c>
      <c r="P28" s="11">
        <f t="shared" si="23"/>
        <v>20.5</v>
      </c>
      <c r="Q28" s="11">
        <f t="shared" si="24"/>
        <v>122.5</v>
      </c>
      <c r="R28" s="11">
        <f t="shared" si="25"/>
        <v>3.5</v>
      </c>
      <c r="S28" s="11">
        <f t="shared" si="26"/>
        <v>20.588235294117645</v>
      </c>
      <c r="T28" s="11">
        <f t="shared" si="27"/>
        <v>7.2058823529411766</v>
      </c>
      <c r="U28" s="13">
        <v>101</v>
      </c>
      <c r="V28" s="13">
        <f t="shared" si="28"/>
        <v>727.79411764705878</v>
      </c>
      <c r="W28" s="14">
        <f t="shared" si="29"/>
        <v>14555.882352941175</v>
      </c>
      <c r="X28" s="14">
        <v>1750</v>
      </c>
      <c r="Y28" s="15">
        <f t="shared" si="30"/>
        <v>12805.882352941175</v>
      </c>
    </row>
    <row r="29" spans="1:25" ht="30" x14ac:dyDescent="0.25">
      <c r="A29" s="9">
        <v>21</v>
      </c>
      <c r="B29" s="10" t="s">
        <v>28</v>
      </c>
      <c r="C29" s="10" t="s">
        <v>76</v>
      </c>
      <c r="D29" s="18" t="s">
        <v>48</v>
      </c>
      <c r="E29" s="9" t="s">
        <v>37</v>
      </c>
      <c r="F29" s="18"/>
      <c r="G29" s="9"/>
      <c r="H29" s="9"/>
      <c r="I29" s="11">
        <v>15</v>
      </c>
      <c r="J29" s="11">
        <v>42</v>
      </c>
      <c r="K29" s="11">
        <f t="shared" si="20"/>
        <v>630</v>
      </c>
      <c r="L29" s="12">
        <f t="shared" si="21"/>
        <v>4.2</v>
      </c>
      <c r="M29" s="11">
        <v>70</v>
      </c>
      <c r="N29" s="12">
        <f t="shared" si="22"/>
        <v>16.666666666666664</v>
      </c>
      <c r="O29" s="11">
        <v>756</v>
      </c>
      <c r="P29" s="11">
        <f t="shared" si="23"/>
        <v>18</v>
      </c>
      <c r="Q29" s="11">
        <f t="shared" si="24"/>
        <v>126</v>
      </c>
      <c r="R29" s="11">
        <f t="shared" si="25"/>
        <v>3</v>
      </c>
      <c r="S29" s="11">
        <f t="shared" si="26"/>
        <v>20</v>
      </c>
      <c r="T29" s="11">
        <f t="shared" si="27"/>
        <v>8.4</v>
      </c>
      <c r="U29" s="13">
        <v>91</v>
      </c>
      <c r="V29" s="13">
        <f t="shared" si="28"/>
        <v>764.4</v>
      </c>
      <c r="W29" s="14">
        <f t="shared" si="29"/>
        <v>12739.999999999998</v>
      </c>
      <c r="X29" s="14">
        <v>1750</v>
      </c>
      <c r="Y29" s="15">
        <f t="shared" si="30"/>
        <v>10989.999999999998</v>
      </c>
    </row>
    <row r="30" spans="1:25" ht="30" x14ac:dyDescent="0.25">
      <c r="A30" s="9">
        <v>22</v>
      </c>
      <c r="B30" s="10" t="s">
        <v>28</v>
      </c>
      <c r="C30" s="10" t="s">
        <v>74</v>
      </c>
      <c r="D30" s="18" t="s">
        <v>49</v>
      </c>
      <c r="E30" s="9" t="s">
        <v>36</v>
      </c>
      <c r="F30" s="18"/>
      <c r="G30" s="9"/>
      <c r="H30" s="9"/>
      <c r="I30" s="11">
        <v>15</v>
      </c>
      <c r="J30" s="11">
        <v>40</v>
      </c>
      <c r="K30" s="11">
        <f t="shared" si="20"/>
        <v>600</v>
      </c>
      <c r="L30" s="12">
        <f t="shared" si="21"/>
        <v>4</v>
      </c>
      <c r="M30" s="11">
        <v>70</v>
      </c>
      <c r="N30" s="12">
        <f t="shared" si="22"/>
        <v>17.5</v>
      </c>
      <c r="O30" s="11">
        <v>700</v>
      </c>
      <c r="P30" s="11">
        <f t="shared" si="23"/>
        <v>17.5</v>
      </c>
      <c r="Q30" s="11">
        <f t="shared" si="24"/>
        <v>100</v>
      </c>
      <c r="R30" s="11">
        <f t="shared" si="25"/>
        <v>2.5</v>
      </c>
      <c r="S30" s="11">
        <f t="shared" si="26"/>
        <v>16.666666666666664</v>
      </c>
      <c r="T30" s="11">
        <f t="shared" si="27"/>
        <v>6.666666666666667</v>
      </c>
      <c r="U30" s="13">
        <v>101</v>
      </c>
      <c r="V30" s="13">
        <f t="shared" si="28"/>
        <v>673.33333333333337</v>
      </c>
      <c r="W30" s="14">
        <f t="shared" si="29"/>
        <v>11783.333333333334</v>
      </c>
      <c r="X30" s="14">
        <v>1750</v>
      </c>
      <c r="Y30" s="15">
        <f t="shared" si="30"/>
        <v>10033.333333333334</v>
      </c>
    </row>
    <row r="31" spans="1:25" ht="30" x14ac:dyDescent="0.25">
      <c r="A31" s="9">
        <v>23</v>
      </c>
      <c r="B31" s="10" t="s">
        <v>28</v>
      </c>
      <c r="C31" s="10" t="s">
        <v>72</v>
      </c>
      <c r="D31" s="18" t="s">
        <v>50</v>
      </c>
      <c r="E31" s="9" t="s">
        <v>36</v>
      </c>
      <c r="F31" s="18"/>
      <c r="G31" s="9"/>
      <c r="H31" s="9"/>
      <c r="I31" s="11">
        <v>13.5</v>
      </c>
      <c r="J31" s="11">
        <v>40</v>
      </c>
      <c r="K31" s="11">
        <f t="shared" si="20"/>
        <v>540</v>
      </c>
      <c r="L31" s="12">
        <f t="shared" si="21"/>
        <v>4</v>
      </c>
      <c r="M31" s="11">
        <v>70</v>
      </c>
      <c r="N31" s="12">
        <f t="shared" si="22"/>
        <v>17.5</v>
      </c>
      <c r="O31" s="11">
        <v>680</v>
      </c>
      <c r="P31" s="11">
        <f t="shared" si="23"/>
        <v>17</v>
      </c>
      <c r="Q31" s="11">
        <f t="shared" si="24"/>
        <v>140</v>
      </c>
      <c r="R31" s="11">
        <f t="shared" si="25"/>
        <v>3.5</v>
      </c>
      <c r="S31" s="11">
        <f t="shared" si="26"/>
        <v>25.925925925925924</v>
      </c>
      <c r="T31" s="11">
        <f t="shared" si="27"/>
        <v>10.37037037037037</v>
      </c>
      <c r="U31" s="13">
        <v>101</v>
      </c>
      <c r="V31" s="13">
        <f t="shared" si="28"/>
        <v>1047.4074074074074</v>
      </c>
      <c r="W31" s="14">
        <f t="shared" si="29"/>
        <v>18329.629629629628</v>
      </c>
      <c r="X31" s="14">
        <v>1750</v>
      </c>
      <c r="Y31" s="15">
        <f t="shared" si="30"/>
        <v>16579.629629629628</v>
      </c>
    </row>
    <row r="32" spans="1:25" ht="30" x14ac:dyDescent="0.25">
      <c r="A32" s="9">
        <v>24</v>
      </c>
      <c r="B32" s="10" t="s">
        <v>28</v>
      </c>
      <c r="C32" s="10" t="s">
        <v>72</v>
      </c>
      <c r="D32" s="18" t="s">
        <v>51</v>
      </c>
      <c r="E32" s="9" t="s">
        <v>36</v>
      </c>
      <c r="F32" s="18"/>
      <c r="G32" s="9"/>
      <c r="H32" s="9"/>
      <c r="I32" s="11">
        <v>13</v>
      </c>
      <c r="J32" s="11">
        <v>30</v>
      </c>
      <c r="K32" s="11">
        <f t="shared" si="20"/>
        <v>390</v>
      </c>
      <c r="L32" s="12">
        <f t="shared" si="21"/>
        <v>3</v>
      </c>
      <c r="M32" s="11">
        <v>70</v>
      </c>
      <c r="N32" s="12">
        <f t="shared" si="22"/>
        <v>23.333333333333332</v>
      </c>
      <c r="O32" s="11">
        <v>480</v>
      </c>
      <c r="P32" s="11">
        <f t="shared" si="23"/>
        <v>16</v>
      </c>
      <c r="Q32" s="11">
        <f t="shared" si="24"/>
        <v>90</v>
      </c>
      <c r="R32" s="11">
        <f t="shared" si="25"/>
        <v>3</v>
      </c>
      <c r="S32" s="11">
        <f t="shared" si="26"/>
        <v>23.076923076923077</v>
      </c>
      <c r="T32" s="11">
        <f t="shared" si="27"/>
        <v>6.9230769230769234</v>
      </c>
      <c r="U32" s="13">
        <v>101</v>
      </c>
      <c r="V32" s="13">
        <f t="shared" si="28"/>
        <v>699.23076923076928</v>
      </c>
      <c r="W32" s="14">
        <f t="shared" si="29"/>
        <v>16315.384615384615</v>
      </c>
      <c r="X32" s="14">
        <v>1750</v>
      </c>
      <c r="Y32" s="15">
        <f t="shared" si="30"/>
        <v>14565.384615384615</v>
      </c>
    </row>
    <row r="33" spans="1:25" ht="30" x14ac:dyDescent="0.25">
      <c r="A33" s="9">
        <v>25</v>
      </c>
      <c r="B33" s="10" t="s">
        <v>28</v>
      </c>
      <c r="C33" s="10" t="s">
        <v>72</v>
      </c>
      <c r="D33" s="18" t="s">
        <v>52</v>
      </c>
      <c r="E33" s="9" t="s">
        <v>36</v>
      </c>
      <c r="F33" s="18"/>
      <c r="G33" s="9"/>
      <c r="H33" s="9"/>
      <c r="I33" s="11">
        <v>32</v>
      </c>
      <c r="J33" s="11">
        <v>4.5</v>
      </c>
      <c r="K33" s="11">
        <f t="shared" ref="K33:K44" si="31">I33*J33</f>
        <v>144</v>
      </c>
      <c r="L33" s="12">
        <f>J33/2.5</f>
        <v>1.8</v>
      </c>
      <c r="M33" s="11">
        <v>70</v>
      </c>
      <c r="N33" s="12">
        <f t="shared" ref="N33:N44" si="32">M33/L33</f>
        <v>38.888888888888886</v>
      </c>
      <c r="O33" s="11">
        <v>198</v>
      </c>
      <c r="P33" s="11">
        <f t="shared" ref="P33:P44" si="33">O33/J33</f>
        <v>44</v>
      </c>
      <c r="Q33" s="11">
        <f t="shared" ref="Q33:Q44" si="34">O33-K33</f>
        <v>54</v>
      </c>
      <c r="R33" s="11">
        <f t="shared" ref="R33:R44" si="35">Q33/J33</f>
        <v>12</v>
      </c>
      <c r="S33" s="11">
        <f t="shared" ref="S33:S44" si="36">(R33/I33)*100</f>
        <v>37.5</v>
      </c>
      <c r="T33" s="11">
        <f t="shared" ref="T33:T44" si="37">Q33/I33</f>
        <v>1.6875</v>
      </c>
      <c r="U33" s="13">
        <v>101</v>
      </c>
      <c r="V33" s="13">
        <f t="shared" ref="V33:V44" si="38">U33*T33</f>
        <v>170.4375</v>
      </c>
      <c r="W33" s="14">
        <f t="shared" ref="W33:W44" si="39">V33*N33</f>
        <v>6628.1249999999991</v>
      </c>
      <c r="X33" s="14">
        <v>1750</v>
      </c>
      <c r="Y33" s="15">
        <f t="shared" ref="Y33:Y44" si="40">W33-X33</f>
        <v>4878.1249999999991</v>
      </c>
    </row>
    <row r="34" spans="1:25" ht="30" x14ac:dyDescent="0.25">
      <c r="A34" s="9">
        <v>26</v>
      </c>
      <c r="B34" s="10" t="s">
        <v>28</v>
      </c>
      <c r="C34" s="10" t="s">
        <v>72</v>
      </c>
      <c r="D34" s="18" t="s">
        <v>53</v>
      </c>
      <c r="E34" s="9" t="s">
        <v>36</v>
      </c>
      <c r="F34" s="18"/>
      <c r="G34" s="9"/>
      <c r="H34" s="9"/>
      <c r="I34" s="11">
        <v>28</v>
      </c>
      <c r="J34" s="11">
        <v>6</v>
      </c>
      <c r="K34" s="11">
        <f t="shared" si="31"/>
        <v>168</v>
      </c>
      <c r="L34" s="12">
        <f>J34/2.5</f>
        <v>2.4</v>
      </c>
      <c r="M34" s="11">
        <v>70</v>
      </c>
      <c r="N34" s="12">
        <f t="shared" si="32"/>
        <v>29.166666666666668</v>
      </c>
      <c r="O34" s="11">
        <v>240</v>
      </c>
      <c r="P34" s="11">
        <f t="shared" si="33"/>
        <v>40</v>
      </c>
      <c r="Q34" s="11">
        <f t="shared" si="34"/>
        <v>72</v>
      </c>
      <c r="R34" s="11">
        <f t="shared" si="35"/>
        <v>12</v>
      </c>
      <c r="S34" s="11">
        <f t="shared" si="36"/>
        <v>42.857142857142854</v>
      </c>
      <c r="T34" s="11">
        <f t="shared" si="37"/>
        <v>2.5714285714285716</v>
      </c>
      <c r="U34" s="13">
        <v>101</v>
      </c>
      <c r="V34" s="13">
        <f t="shared" si="38"/>
        <v>259.71428571428572</v>
      </c>
      <c r="W34" s="14">
        <f t="shared" si="39"/>
        <v>7575.0000000000009</v>
      </c>
      <c r="X34" s="14">
        <v>1750</v>
      </c>
      <c r="Y34" s="15">
        <f t="shared" si="40"/>
        <v>5825.0000000000009</v>
      </c>
    </row>
    <row r="35" spans="1:25" ht="30" x14ac:dyDescent="0.25">
      <c r="A35" s="9">
        <v>27</v>
      </c>
      <c r="B35" s="10" t="s">
        <v>28</v>
      </c>
      <c r="C35" s="10" t="s">
        <v>74</v>
      </c>
      <c r="D35" s="18" t="s">
        <v>54</v>
      </c>
      <c r="E35" s="9" t="s">
        <v>36</v>
      </c>
      <c r="F35" s="18"/>
      <c r="G35" s="9"/>
      <c r="H35" s="9"/>
      <c r="I35" s="11">
        <v>13.5</v>
      </c>
      <c r="J35" s="11">
        <v>45</v>
      </c>
      <c r="K35" s="11">
        <f t="shared" si="31"/>
        <v>607.5</v>
      </c>
      <c r="L35" s="12">
        <f t="shared" ref="L35:L44" si="41">J35/10</f>
        <v>4.5</v>
      </c>
      <c r="M35" s="11">
        <v>70</v>
      </c>
      <c r="N35" s="12">
        <f t="shared" si="32"/>
        <v>15.555555555555555</v>
      </c>
      <c r="O35" s="11">
        <v>738</v>
      </c>
      <c r="P35" s="11">
        <f t="shared" si="33"/>
        <v>16.399999999999999</v>
      </c>
      <c r="Q35" s="11">
        <f t="shared" si="34"/>
        <v>130.5</v>
      </c>
      <c r="R35" s="11">
        <f t="shared" si="35"/>
        <v>2.9</v>
      </c>
      <c r="S35" s="11">
        <f t="shared" si="36"/>
        <v>21.481481481481481</v>
      </c>
      <c r="T35" s="11">
        <f t="shared" si="37"/>
        <v>9.6666666666666661</v>
      </c>
      <c r="U35" s="13">
        <v>101</v>
      </c>
      <c r="V35" s="13">
        <f t="shared" si="38"/>
        <v>976.33333333333326</v>
      </c>
      <c r="W35" s="14">
        <f t="shared" si="39"/>
        <v>15187.407407407407</v>
      </c>
      <c r="X35" s="14">
        <v>1750</v>
      </c>
      <c r="Y35" s="15">
        <f t="shared" si="40"/>
        <v>13437.407407407407</v>
      </c>
    </row>
    <row r="36" spans="1:25" ht="30" x14ac:dyDescent="0.25">
      <c r="A36" s="9">
        <v>28</v>
      </c>
      <c r="B36" s="10" t="s">
        <v>28</v>
      </c>
      <c r="C36" s="10" t="s">
        <v>77</v>
      </c>
      <c r="D36" s="18" t="s">
        <v>55</v>
      </c>
      <c r="E36" s="9" t="s">
        <v>36</v>
      </c>
      <c r="F36" s="18"/>
      <c r="G36" s="9"/>
      <c r="H36" s="9"/>
      <c r="I36" s="11">
        <v>12.5</v>
      </c>
      <c r="J36" s="11">
        <v>45</v>
      </c>
      <c r="K36" s="11">
        <f t="shared" si="31"/>
        <v>562.5</v>
      </c>
      <c r="L36" s="12">
        <f t="shared" si="41"/>
        <v>4.5</v>
      </c>
      <c r="M36" s="11">
        <v>70</v>
      </c>
      <c r="N36" s="12">
        <f t="shared" si="32"/>
        <v>15.555555555555555</v>
      </c>
      <c r="O36" s="11">
        <v>684</v>
      </c>
      <c r="P36" s="11">
        <f t="shared" si="33"/>
        <v>15.2</v>
      </c>
      <c r="Q36" s="11">
        <f t="shared" si="34"/>
        <v>121.5</v>
      </c>
      <c r="R36" s="11">
        <f t="shared" si="35"/>
        <v>2.7</v>
      </c>
      <c r="S36" s="11">
        <f t="shared" si="36"/>
        <v>21.6</v>
      </c>
      <c r="T36" s="11">
        <f t="shared" si="37"/>
        <v>9.7200000000000006</v>
      </c>
      <c r="U36" s="13">
        <v>101</v>
      </c>
      <c r="V36" s="13">
        <f t="shared" si="38"/>
        <v>981.72</v>
      </c>
      <c r="W36" s="14">
        <f t="shared" si="39"/>
        <v>15271.2</v>
      </c>
      <c r="X36" s="14">
        <v>1750</v>
      </c>
      <c r="Y36" s="15">
        <f t="shared" si="40"/>
        <v>13521.2</v>
      </c>
    </row>
    <row r="37" spans="1:25" ht="30" x14ac:dyDescent="0.25">
      <c r="A37" s="9">
        <v>29</v>
      </c>
      <c r="B37" s="10" t="s">
        <v>28</v>
      </c>
      <c r="C37" s="10" t="s">
        <v>69</v>
      </c>
      <c r="D37" s="18" t="s">
        <v>56</v>
      </c>
      <c r="E37" s="9" t="s">
        <v>37</v>
      </c>
      <c r="F37" s="18" t="s">
        <v>83</v>
      </c>
      <c r="G37" s="9"/>
      <c r="H37" s="9"/>
      <c r="I37" s="11">
        <v>12</v>
      </c>
      <c r="J37" s="11">
        <v>28</v>
      </c>
      <c r="K37" s="11">
        <f t="shared" si="31"/>
        <v>336</v>
      </c>
      <c r="L37" s="12">
        <f t="shared" si="41"/>
        <v>2.8</v>
      </c>
      <c r="M37" s="11">
        <v>70</v>
      </c>
      <c r="N37" s="12">
        <f t="shared" si="32"/>
        <v>25</v>
      </c>
      <c r="O37" s="11">
        <v>430</v>
      </c>
      <c r="P37" s="11">
        <f t="shared" si="33"/>
        <v>15.357142857142858</v>
      </c>
      <c r="Q37" s="11">
        <f t="shared" si="34"/>
        <v>94</v>
      </c>
      <c r="R37" s="11">
        <f t="shared" si="35"/>
        <v>3.3571428571428572</v>
      </c>
      <c r="S37" s="11">
        <f t="shared" si="36"/>
        <v>27.976190476190478</v>
      </c>
      <c r="T37" s="11">
        <f t="shared" si="37"/>
        <v>7.833333333333333</v>
      </c>
      <c r="U37" s="13">
        <v>101</v>
      </c>
      <c r="V37" s="13">
        <f t="shared" si="38"/>
        <v>791.16666666666663</v>
      </c>
      <c r="W37" s="14">
        <f t="shared" si="39"/>
        <v>19779.166666666664</v>
      </c>
      <c r="X37" s="14">
        <v>1750</v>
      </c>
      <c r="Y37" s="15">
        <f t="shared" si="40"/>
        <v>18029.166666666664</v>
      </c>
    </row>
    <row r="38" spans="1:25" ht="30" x14ac:dyDescent="0.25">
      <c r="A38" s="9">
        <v>30</v>
      </c>
      <c r="B38" s="10" t="s">
        <v>28</v>
      </c>
      <c r="C38" s="10" t="s">
        <v>70</v>
      </c>
      <c r="D38" s="18" t="s">
        <v>58</v>
      </c>
      <c r="E38" s="9" t="s">
        <v>37</v>
      </c>
      <c r="F38" s="18"/>
      <c r="G38" s="9"/>
      <c r="H38" s="9"/>
      <c r="I38" s="11">
        <v>24</v>
      </c>
      <c r="J38" s="11">
        <v>11</v>
      </c>
      <c r="K38" s="11">
        <f t="shared" si="31"/>
        <v>264</v>
      </c>
      <c r="L38" s="12">
        <f>J38/4</f>
        <v>2.75</v>
      </c>
      <c r="M38" s="11">
        <v>70</v>
      </c>
      <c r="N38" s="12">
        <f t="shared" si="32"/>
        <v>25.454545454545453</v>
      </c>
      <c r="O38" s="11">
        <v>319</v>
      </c>
      <c r="P38" s="11">
        <f t="shared" si="33"/>
        <v>29</v>
      </c>
      <c r="Q38" s="11">
        <f t="shared" si="34"/>
        <v>55</v>
      </c>
      <c r="R38" s="11">
        <f t="shared" si="35"/>
        <v>5</v>
      </c>
      <c r="S38" s="11">
        <f t="shared" si="36"/>
        <v>20.833333333333336</v>
      </c>
      <c r="T38" s="11">
        <f t="shared" si="37"/>
        <v>2.2916666666666665</v>
      </c>
      <c r="U38" s="13">
        <v>101</v>
      </c>
      <c r="V38" s="13">
        <f t="shared" si="38"/>
        <v>231.45833333333331</v>
      </c>
      <c r="W38" s="14">
        <f t="shared" si="39"/>
        <v>5891.6666666666661</v>
      </c>
      <c r="X38" s="14">
        <v>1750</v>
      </c>
      <c r="Y38" s="15">
        <f t="shared" si="40"/>
        <v>4141.6666666666661</v>
      </c>
    </row>
    <row r="39" spans="1:25" ht="30" x14ac:dyDescent="0.25">
      <c r="A39" s="9">
        <v>31</v>
      </c>
      <c r="B39" s="10" t="s">
        <v>28</v>
      </c>
      <c r="C39" s="10" t="s">
        <v>70</v>
      </c>
      <c r="D39" s="18" t="s">
        <v>59</v>
      </c>
      <c r="E39" s="9" t="s">
        <v>37</v>
      </c>
      <c r="F39" s="18"/>
      <c r="G39" s="9"/>
      <c r="H39" s="9"/>
      <c r="I39" s="11">
        <v>9</v>
      </c>
      <c r="J39" s="11">
        <v>52</v>
      </c>
      <c r="K39" s="11">
        <f t="shared" si="31"/>
        <v>468</v>
      </c>
      <c r="L39" s="12">
        <f t="shared" si="41"/>
        <v>5.2</v>
      </c>
      <c r="M39" s="11">
        <v>70</v>
      </c>
      <c r="N39" s="12">
        <f t="shared" si="32"/>
        <v>13.461538461538462</v>
      </c>
      <c r="O39" s="11">
        <v>572</v>
      </c>
      <c r="P39" s="11">
        <f t="shared" si="33"/>
        <v>11</v>
      </c>
      <c r="Q39" s="11">
        <f t="shared" si="34"/>
        <v>104</v>
      </c>
      <c r="R39" s="11">
        <f t="shared" si="35"/>
        <v>2</v>
      </c>
      <c r="S39" s="11">
        <f t="shared" si="36"/>
        <v>22.222222222222221</v>
      </c>
      <c r="T39" s="11">
        <f t="shared" si="37"/>
        <v>11.555555555555555</v>
      </c>
      <c r="U39" s="13">
        <v>101</v>
      </c>
      <c r="V39" s="13">
        <f t="shared" si="38"/>
        <v>1167.1111111111111</v>
      </c>
      <c r="W39" s="14">
        <f t="shared" si="39"/>
        <v>15711.111111111111</v>
      </c>
      <c r="X39" s="14">
        <v>1750</v>
      </c>
      <c r="Y39" s="15">
        <f t="shared" si="40"/>
        <v>13961.111111111111</v>
      </c>
    </row>
    <row r="40" spans="1:25" ht="30" x14ac:dyDescent="0.25">
      <c r="A40" s="9">
        <v>32</v>
      </c>
      <c r="B40" s="10" t="s">
        <v>28</v>
      </c>
      <c r="C40" s="10" t="s">
        <v>78</v>
      </c>
      <c r="D40" s="18" t="s">
        <v>60</v>
      </c>
      <c r="E40" s="9" t="s">
        <v>37</v>
      </c>
      <c r="F40" s="18"/>
      <c r="G40" s="9"/>
      <c r="H40" s="9"/>
      <c r="I40" s="11">
        <v>15</v>
      </c>
      <c r="J40" s="11">
        <v>40</v>
      </c>
      <c r="K40" s="11">
        <f t="shared" si="31"/>
        <v>600</v>
      </c>
      <c r="L40" s="12">
        <f t="shared" si="41"/>
        <v>4</v>
      </c>
      <c r="M40" s="11">
        <v>70</v>
      </c>
      <c r="N40" s="12">
        <f t="shared" si="32"/>
        <v>17.5</v>
      </c>
      <c r="O40" s="11">
        <v>740</v>
      </c>
      <c r="P40" s="11">
        <f t="shared" si="33"/>
        <v>18.5</v>
      </c>
      <c r="Q40" s="11">
        <f t="shared" si="34"/>
        <v>140</v>
      </c>
      <c r="R40" s="11">
        <f t="shared" si="35"/>
        <v>3.5</v>
      </c>
      <c r="S40" s="11">
        <f t="shared" si="36"/>
        <v>23.333333333333332</v>
      </c>
      <c r="T40" s="11">
        <f t="shared" si="37"/>
        <v>9.3333333333333339</v>
      </c>
      <c r="U40" s="13">
        <v>91</v>
      </c>
      <c r="V40" s="13">
        <f t="shared" si="38"/>
        <v>849.33333333333337</v>
      </c>
      <c r="W40" s="14">
        <f t="shared" si="39"/>
        <v>14863.333333333334</v>
      </c>
      <c r="X40" s="14">
        <v>1750</v>
      </c>
      <c r="Y40" s="15">
        <f t="shared" si="40"/>
        <v>13113.333333333334</v>
      </c>
    </row>
    <row r="41" spans="1:25" ht="30" x14ac:dyDescent="0.25">
      <c r="A41" s="9">
        <v>33</v>
      </c>
      <c r="B41" s="10" t="s">
        <v>28</v>
      </c>
      <c r="C41" s="10" t="s">
        <v>71</v>
      </c>
      <c r="D41" s="18" t="s">
        <v>61</v>
      </c>
      <c r="E41" s="9" t="s">
        <v>36</v>
      </c>
      <c r="F41" s="18" t="s">
        <v>83</v>
      </c>
      <c r="G41" s="9"/>
      <c r="H41" s="9"/>
      <c r="I41" s="11">
        <v>14</v>
      </c>
      <c r="J41" s="11">
        <v>35</v>
      </c>
      <c r="K41" s="11">
        <f t="shared" si="31"/>
        <v>490</v>
      </c>
      <c r="L41" s="12">
        <f t="shared" si="41"/>
        <v>3.5</v>
      </c>
      <c r="M41" s="11">
        <v>70</v>
      </c>
      <c r="N41" s="12">
        <f t="shared" si="32"/>
        <v>20</v>
      </c>
      <c r="O41" s="11">
        <v>630</v>
      </c>
      <c r="P41" s="11">
        <f t="shared" si="33"/>
        <v>18</v>
      </c>
      <c r="Q41" s="11">
        <f t="shared" si="34"/>
        <v>140</v>
      </c>
      <c r="R41" s="11">
        <f t="shared" si="35"/>
        <v>4</v>
      </c>
      <c r="S41" s="11">
        <f t="shared" si="36"/>
        <v>28.571428571428569</v>
      </c>
      <c r="T41" s="11">
        <f t="shared" si="37"/>
        <v>10</v>
      </c>
      <c r="U41" s="13">
        <v>101</v>
      </c>
      <c r="V41" s="13">
        <f t="shared" si="38"/>
        <v>1010</v>
      </c>
      <c r="W41" s="14">
        <f t="shared" si="39"/>
        <v>20200</v>
      </c>
      <c r="X41" s="14">
        <v>1750</v>
      </c>
      <c r="Y41" s="15">
        <f t="shared" si="40"/>
        <v>18450</v>
      </c>
    </row>
    <row r="42" spans="1:25" ht="30" x14ac:dyDescent="0.25">
      <c r="A42" s="9">
        <v>34</v>
      </c>
      <c r="B42" s="10" t="s">
        <v>28</v>
      </c>
      <c r="C42" s="10" t="s">
        <v>72</v>
      </c>
      <c r="D42" s="18" t="s">
        <v>62</v>
      </c>
      <c r="E42" s="9" t="s">
        <v>36</v>
      </c>
      <c r="F42" s="18" t="s">
        <v>83</v>
      </c>
      <c r="G42" s="9" t="s">
        <v>85</v>
      </c>
      <c r="H42" s="9"/>
      <c r="I42" s="11">
        <v>14</v>
      </c>
      <c r="J42" s="11">
        <v>45</v>
      </c>
      <c r="K42" s="11">
        <f t="shared" si="31"/>
        <v>630</v>
      </c>
      <c r="L42" s="12">
        <f t="shared" si="41"/>
        <v>4.5</v>
      </c>
      <c r="M42" s="11">
        <v>70</v>
      </c>
      <c r="N42" s="12">
        <f t="shared" si="32"/>
        <v>15.555555555555555</v>
      </c>
      <c r="O42" s="11">
        <v>810</v>
      </c>
      <c r="P42" s="11">
        <f t="shared" si="33"/>
        <v>18</v>
      </c>
      <c r="Q42" s="11">
        <f t="shared" si="34"/>
        <v>180</v>
      </c>
      <c r="R42" s="11">
        <f t="shared" si="35"/>
        <v>4</v>
      </c>
      <c r="S42" s="11">
        <f t="shared" si="36"/>
        <v>28.571428571428569</v>
      </c>
      <c r="T42" s="11">
        <f t="shared" si="37"/>
        <v>12.857142857142858</v>
      </c>
      <c r="U42" s="13">
        <v>101</v>
      </c>
      <c r="V42" s="13">
        <f t="shared" si="38"/>
        <v>1298.5714285714287</v>
      </c>
      <c r="W42" s="14">
        <f t="shared" si="39"/>
        <v>20200</v>
      </c>
      <c r="X42" s="14">
        <v>1750</v>
      </c>
      <c r="Y42" s="15">
        <f t="shared" si="40"/>
        <v>18450</v>
      </c>
    </row>
    <row r="43" spans="1:25" ht="30" x14ac:dyDescent="0.25">
      <c r="A43" s="9">
        <v>35</v>
      </c>
      <c r="B43" s="10" t="s">
        <v>28</v>
      </c>
      <c r="C43" s="10" t="s">
        <v>75</v>
      </c>
      <c r="D43" s="18" t="s">
        <v>64</v>
      </c>
      <c r="E43" s="9" t="s">
        <v>37</v>
      </c>
      <c r="F43" s="18"/>
      <c r="G43" s="9"/>
      <c r="H43" s="9"/>
      <c r="I43" s="11">
        <v>14.5</v>
      </c>
      <c r="J43" s="11">
        <v>50</v>
      </c>
      <c r="K43" s="11">
        <f t="shared" si="31"/>
        <v>725</v>
      </c>
      <c r="L43" s="12">
        <f t="shared" si="41"/>
        <v>5</v>
      </c>
      <c r="M43" s="11">
        <v>70</v>
      </c>
      <c r="N43" s="12">
        <f t="shared" si="32"/>
        <v>14</v>
      </c>
      <c r="O43" s="11">
        <v>950</v>
      </c>
      <c r="P43" s="11">
        <f t="shared" si="33"/>
        <v>19</v>
      </c>
      <c r="Q43" s="11">
        <f t="shared" si="34"/>
        <v>225</v>
      </c>
      <c r="R43" s="11">
        <f t="shared" si="35"/>
        <v>4.5</v>
      </c>
      <c r="S43" s="11">
        <f t="shared" si="36"/>
        <v>31.03448275862069</v>
      </c>
      <c r="T43" s="11">
        <f t="shared" si="37"/>
        <v>15.517241379310345</v>
      </c>
      <c r="U43" s="13">
        <v>101</v>
      </c>
      <c r="V43" s="13">
        <f t="shared" si="38"/>
        <v>1567.2413793103449</v>
      </c>
      <c r="W43" s="14">
        <f t="shared" si="39"/>
        <v>21941.37931034483</v>
      </c>
      <c r="X43" s="14">
        <v>1750</v>
      </c>
      <c r="Y43" s="15">
        <f t="shared" si="40"/>
        <v>20191.37931034483</v>
      </c>
    </row>
    <row r="44" spans="1:25" ht="45" x14ac:dyDescent="0.25">
      <c r="A44" s="9">
        <v>36</v>
      </c>
      <c r="B44" s="10" t="s">
        <v>28</v>
      </c>
      <c r="C44" s="10" t="s">
        <v>77</v>
      </c>
      <c r="D44" s="18" t="s">
        <v>84</v>
      </c>
      <c r="E44" s="9" t="s">
        <v>37</v>
      </c>
      <c r="F44" s="19" t="s">
        <v>86</v>
      </c>
      <c r="G44" s="9" t="s">
        <v>85</v>
      </c>
      <c r="H44" s="9"/>
      <c r="I44" s="11">
        <v>16</v>
      </c>
      <c r="J44" s="11">
        <v>55</v>
      </c>
      <c r="K44" s="11">
        <f t="shared" si="31"/>
        <v>880</v>
      </c>
      <c r="L44" s="12">
        <f t="shared" si="41"/>
        <v>5.5</v>
      </c>
      <c r="M44" s="11">
        <v>70</v>
      </c>
      <c r="N44" s="12">
        <f t="shared" si="32"/>
        <v>12.727272727272727</v>
      </c>
      <c r="O44" s="11">
        <v>979</v>
      </c>
      <c r="P44" s="11">
        <f t="shared" si="33"/>
        <v>17.8</v>
      </c>
      <c r="Q44" s="11">
        <f t="shared" si="34"/>
        <v>99</v>
      </c>
      <c r="R44" s="11">
        <f t="shared" si="35"/>
        <v>1.8</v>
      </c>
      <c r="S44" s="11">
        <f t="shared" si="36"/>
        <v>11.25</v>
      </c>
      <c r="T44" s="11">
        <f t="shared" si="37"/>
        <v>6.1875</v>
      </c>
      <c r="U44" s="13">
        <v>101</v>
      </c>
      <c r="V44" s="13">
        <f t="shared" si="38"/>
        <v>624.9375</v>
      </c>
      <c r="W44" s="14">
        <f t="shared" si="39"/>
        <v>7953.75</v>
      </c>
      <c r="X44" s="14">
        <v>1750</v>
      </c>
      <c r="Y44" s="15">
        <f t="shared" si="40"/>
        <v>6203.75</v>
      </c>
    </row>
  </sheetData>
  <autoFilter ref="A8:Y44" xr:uid="{C2AA69BE-2F76-480B-87B0-B3514E4144D6}"/>
  <mergeCells count="8">
    <mergeCell ref="A2:Y3"/>
    <mergeCell ref="A4:Y4"/>
    <mergeCell ref="A5:Y5"/>
    <mergeCell ref="A6:Y6"/>
    <mergeCell ref="I7:K7"/>
    <mergeCell ref="L7:N7"/>
    <mergeCell ref="O7:T7"/>
    <mergeCell ref="U7:Y7"/>
  </mergeCells>
  <pageMargins left="0.7" right="0.7" top="0.75" bottom="0.75" header="0.3" footer="0.3"/>
  <pageSetup scale="26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Atul Anand</dc:creator>
  <cp:lastModifiedBy>Bijay</cp:lastModifiedBy>
  <dcterms:created xsi:type="dcterms:W3CDTF">2020-10-29T04:25:09Z</dcterms:created>
  <dcterms:modified xsi:type="dcterms:W3CDTF">2022-06-04T07:24:57Z</dcterms:modified>
</cp:coreProperties>
</file>